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Publicações 2025\"/>
    </mc:Choice>
  </mc:AlternateContent>
  <bookViews>
    <workbookView xWindow="0" yWindow="0" windowWidth="28800" windowHeight="11280" activeTab="5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F4" i="5" l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3" i="5"/>
  <c r="J3" i="5"/>
  <c r="F4" i="4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3" i="4"/>
  <c r="K3" i="4"/>
  <c r="H72" i="3"/>
  <c r="H73" i="3"/>
  <c r="H74" i="3"/>
  <c r="H75" i="3"/>
  <c r="H76" i="3"/>
  <c r="H77" i="3"/>
  <c r="H78" i="3"/>
  <c r="H79" i="3"/>
  <c r="H80" i="3"/>
  <c r="H81" i="3"/>
  <c r="H82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3" i="3"/>
  <c r="K3" i="3"/>
  <c r="F56" i="2"/>
  <c r="F81" i="2"/>
  <c r="F82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3" i="2"/>
  <c r="M3" i="2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F82" i="8"/>
  <c r="C82" i="8"/>
  <c r="F81" i="8"/>
  <c r="C81" i="8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H82" i="5" l="1"/>
  <c r="G82" i="5"/>
  <c r="I82" i="4"/>
  <c r="I78" i="4"/>
  <c r="G82" i="4"/>
  <c r="F83" i="2"/>
  <c r="G83" i="2"/>
  <c r="I83" i="2"/>
  <c r="F84" i="2"/>
  <c r="G84" i="2"/>
  <c r="I84" i="2"/>
  <c r="F85" i="2"/>
  <c r="G85" i="2"/>
  <c r="I85" i="2"/>
  <c r="F86" i="2"/>
  <c r="G86" i="2"/>
  <c r="I86" i="2"/>
  <c r="F87" i="2"/>
  <c r="G87" i="2"/>
  <c r="I87" i="2"/>
  <c r="F73" i="3"/>
  <c r="F74" i="3"/>
  <c r="F75" i="3"/>
  <c r="F76" i="3"/>
  <c r="F77" i="3"/>
  <c r="F78" i="3"/>
  <c r="F79" i="3"/>
  <c r="F80" i="3"/>
  <c r="F81" i="3"/>
  <c r="F82" i="3"/>
  <c r="I82" i="2"/>
  <c r="G82" i="2"/>
  <c r="H80" i="5" l="1"/>
  <c r="H81" i="5"/>
  <c r="G81" i="5"/>
  <c r="I80" i="4"/>
  <c r="I81" i="4"/>
  <c r="G81" i="4"/>
  <c r="I81" i="2"/>
  <c r="G81" i="2"/>
  <c r="G80" i="5" l="1"/>
  <c r="G80" i="4"/>
  <c r="I80" i="2"/>
  <c r="G80" i="2"/>
  <c r="G79" i="5" l="1"/>
  <c r="E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H50" i="5"/>
  <c r="H79" i="5"/>
  <c r="G79" i="4"/>
  <c r="I79" i="2"/>
  <c r="I78" i="2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H78" i="5" l="1"/>
  <c r="G78" i="5"/>
  <c r="G78" i="4"/>
  <c r="G78" i="2"/>
  <c r="H27" i="5" l="1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26" i="5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27" i="2"/>
  <c r="F2" i="2"/>
  <c r="D54" i="7"/>
  <c r="D53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G75" i="5" l="1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D36" i="7" l="1"/>
  <c r="G59" i="4"/>
</calcChain>
</file>

<file path=xl/sharedStrings.xml><?xml version="1.0" encoding="utf-8"?>
<sst xmlns="http://schemas.openxmlformats.org/spreadsheetml/2006/main" count="690" uniqueCount="79">
  <si>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</si>
  <si>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</si>
  <si>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</si>
  <si>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</si>
  <si>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</si>
  <si>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</si>
  <si>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</si>
  <si>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</si>
  <si>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</si>
  <si>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</si>
  <si>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</si>
  <si>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</si>
  <si>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</si>
  <si>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</si>
  <si>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</si>
  <si>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</si>
  <si>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</si>
  <si>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</si>
  <si>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</si>
  <si>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</si>
  <si>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</si>
  <si>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</si>
  <si>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</si>
  <si>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</si>
  <si>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</si>
  <si>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</si>
  <si>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</si>
  <si>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</si>
  <si>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</si>
  <si>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</si>
  <si>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</si>
  <si>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</si>
  <si>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</si>
  <si>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</si>
  <si>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</si>
  <si>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</si>
  <si>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</si>
  <si>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</si>
  <si>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</si>
  <si>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</si>
  <si>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</si>
  <si>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</si>
  <si>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</si>
  <si>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</si>
  <si>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</si>
  <si>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</si>
  <si>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</si>
  <si>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</si>
  <si>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</si>
  <si>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</si>
  <si>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</si>
  <si>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</si>
  <si>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</si>
  <si>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</si>
  <si>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</si>
  <si>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</si>
  <si>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</si>
  <si>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</si>
  <si>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</si>
  <si>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</si>
  <si>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</si>
  <si>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</si>
  <si>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</si>
  <si>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</si>
  <si>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</si>
  <si>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</si>
  <si>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</si>
  <si>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</si>
  <si>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</si>
  <si>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</si>
  <si>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</si>
  <si>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</si>
  <si>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</si>
  <si>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</si>
  <si>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</si>
  <si>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</si>
  <si>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participação cesta</t>
  </si>
  <si>
    <t>valor base(cálculo ao lado)</t>
  </si>
  <si>
    <t>preço cesta (cálculo ao 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</si>
</sst>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69" fontId="4" fillId="0" borderId="0" xfId="0" applyNumberFormat="1" applyFont="1"/>
    <xf numFmtId="2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zoomScale="80" zoomScaleNormal="80" workbookViewId="0">
      <pane ySplit="1" topLeftCell="A2" activePane="bottomLeft" state="frozen"/>
      <selection pane="bottomLeft" activeCell="J1" sqref="J1:AD1048576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49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50" t="s">
        <v>2</v>
      </c>
      <c r="D1" s="57" t="s">
        <v>3</v>
      </c>
      <c r="E1" s="1" t="s">
        <v>77</v>
      </c>
      <c r="F1" s="1" t="s">
        <v>78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49">
        <v>102.5336586205907</v>
      </c>
      <c r="D2" s="58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49">
        <v>98.945173531605448</v>
      </c>
      <c r="D3" s="58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49">
        <v>105.7383337619456</v>
      </c>
      <c r="D4" s="58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49">
        <v>100.0586912424524</v>
      </c>
      <c r="D5" s="58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49">
        <v>100.3034183703397</v>
      </c>
      <c r="D6" s="58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49">
        <v>96.881149526477486</v>
      </c>
      <c r="D7" s="58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49">
        <v>98.947647539875433</v>
      </c>
      <c r="D8" s="58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49">
        <v>102.4696696936178</v>
      </c>
      <c r="D9" s="58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49">
        <v>99.49702160227686</v>
      </c>
      <c r="D10" s="58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49">
        <v>99.927575949576692</v>
      </c>
      <c r="D11" s="58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49">
        <v>99.074416634702615</v>
      </c>
      <c r="D12" s="58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49">
        <v>101.97099474026621</v>
      </c>
      <c r="D13" s="58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49">
        <v>97.983621058886911</v>
      </c>
      <c r="D14" s="58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49">
        <v>99.375293781580183</v>
      </c>
      <c r="D15" s="58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49">
        <v>105.3780424442931</v>
      </c>
      <c r="D16" s="58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49">
        <v>99.02320260369757</v>
      </c>
      <c r="D17" s="58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49">
        <v>99.923008208920891</v>
      </c>
      <c r="D18" s="58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49">
        <v>120.8083792987337</v>
      </c>
      <c r="D19" s="58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49">
        <v>110.7925115113769</v>
      </c>
      <c r="D20" s="58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49">
        <v>106.9571537987984</v>
      </c>
      <c r="D21" s="58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49">
        <v>106.0595381007905</v>
      </c>
      <c r="D22" s="58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49">
        <v>92.476858472362025</v>
      </c>
      <c r="D23" s="58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49">
        <v>95.099358286618866</v>
      </c>
      <c r="D24" s="58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49">
        <v>99.763226739304912</v>
      </c>
      <c r="D25" s="58">
        <f t="shared" si="0"/>
        <v>83.928410005144656</v>
      </c>
      <c r="T25" s="32"/>
    </row>
    <row r="26" spans="1:40" x14ac:dyDescent="0.25">
      <c r="A26" s="23" t="s">
        <v>28</v>
      </c>
      <c r="B26" s="23">
        <v>-7.4599831631737556E-2</v>
      </c>
      <c r="C26" s="60">
        <f>B26*100+100</f>
        <v>92.54001683682624</v>
      </c>
      <c r="D26" s="32">
        <f t="shared" si="0"/>
        <v>77.667364749641422</v>
      </c>
      <c r="E26" s="49"/>
      <c r="F26" s="23">
        <v>11.646944980647572</v>
      </c>
      <c r="T26" s="32"/>
    </row>
    <row r="27" spans="1:40" x14ac:dyDescent="0.25">
      <c r="A27" s="23" t="s">
        <v>29</v>
      </c>
      <c r="B27" s="23">
        <v>-8.5528893605430478E-2</v>
      </c>
      <c r="C27" s="60">
        <f t="shared" ref="C27:C82" si="1">B27*100+100</f>
        <v>91.447110639456952</v>
      </c>
      <c r="D27" s="32">
        <f t="shared" si="0"/>
        <v>71.024560973355179</v>
      </c>
      <c r="E27" s="49"/>
      <c r="F27" s="23">
        <v>10.630195806251461</v>
      </c>
      <c r="T27" s="32"/>
    </row>
    <row r="28" spans="1:40" x14ac:dyDescent="0.25">
      <c r="A28" s="23" t="s">
        <v>30</v>
      </c>
      <c r="B28" s="23">
        <v>2.2185450038762381E-2</v>
      </c>
      <c r="C28" s="60">
        <f t="shared" si="1"/>
        <v>102.21854500387624</v>
      </c>
      <c r="D28" s="32">
        <f t="shared" si="0"/>
        <v>72.600272822354583</v>
      </c>
      <c r="E28" s="49"/>
      <c r="F28" s="23">
        <v>9.9731716911400099</v>
      </c>
      <c r="T28" s="32"/>
    </row>
    <row r="29" spans="1:40" x14ac:dyDescent="0.25">
      <c r="A29" s="23" t="s">
        <v>31</v>
      </c>
      <c r="B29" s="23">
        <v>6.726035927281826E-3</v>
      </c>
      <c r="C29" s="60">
        <f t="shared" si="1"/>
        <v>100.67260359272818</v>
      </c>
      <c r="D29" s="32">
        <f t="shared" si="0"/>
        <v>73.088584865688205</v>
      </c>
      <c r="E29" s="49"/>
      <c r="F29" s="23">
        <v>9.0981513325743606</v>
      </c>
      <c r="T29" s="32"/>
    </row>
    <row r="30" spans="1:40" x14ac:dyDescent="0.25">
      <c r="A30" s="23" t="s">
        <v>32</v>
      </c>
      <c r="B30" s="23">
        <v>0.13522682304031289</v>
      </c>
      <c r="C30" s="60">
        <f t="shared" si="1"/>
        <v>113.52268230403129</v>
      </c>
      <c r="D30" s="32">
        <f t="shared" si="0"/>
        <v>82.972121997587507</v>
      </c>
      <c r="E30" s="49"/>
      <c r="F30" s="23">
        <v>12.766403903157073</v>
      </c>
      <c r="T30" s="32"/>
    </row>
    <row r="31" spans="1:40" x14ac:dyDescent="0.25">
      <c r="A31" s="23" t="s">
        <v>33</v>
      </c>
      <c r="B31" s="23">
        <v>0.120517793938139</v>
      </c>
      <c r="C31" s="60">
        <f t="shared" si="1"/>
        <v>112.0517793938139</v>
      </c>
      <c r="D31" s="32">
        <f t="shared" si="0"/>
        <v>92.971739099102891</v>
      </c>
      <c r="E31" s="49"/>
      <c r="F31" s="23">
        <v>13.320539257399407</v>
      </c>
      <c r="T31" s="32"/>
      <c r="AN31" s="4"/>
    </row>
    <row r="32" spans="1:40" x14ac:dyDescent="0.25">
      <c r="A32" s="23" t="s">
        <v>34</v>
      </c>
      <c r="B32" s="23">
        <v>-4.1876134116790587E-3</v>
      </c>
      <c r="C32" s="60">
        <f t="shared" si="1"/>
        <v>99.581238658832092</v>
      </c>
      <c r="D32" s="32">
        <f t="shared" si="0"/>
        <v>92.582409397544367</v>
      </c>
      <c r="E32" s="49"/>
      <c r="F32" s="23">
        <v>15.856915573403713</v>
      </c>
      <c r="T32" s="32"/>
    </row>
    <row r="33" spans="1:40" x14ac:dyDescent="0.25">
      <c r="A33" s="23" t="s">
        <v>35</v>
      </c>
      <c r="B33" s="23">
        <v>8.9621507470258877E-3</v>
      </c>
      <c r="C33" s="60">
        <f t="shared" si="1"/>
        <v>100.89621507470258</v>
      </c>
      <c r="D33" s="32">
        <f t="shared" si="0"/>
        <v>93.412146907088029</v>
      </c>
      <c r="E33" s="49"/>
      <c r="F33" s="23">
        <v>15.311801561184204</v>
      </c>
      <c r="T33" s="32"/>
      <c r="AN33" s="4"/>
    </row>
    <row r="34" spans="1:40" x14ac:dyDescent="0.25">
      <c r="A34" s="23" t="s">
        <v>36</v>
      </c>
      <c r="B34" s="23">
        <v>-1.430063299068085E-2</v>
      </c>
      <c r="C34" s="60">
        <f t="shared" si="1"/>
        <v>98.569936700931919</v>
      </c>
      <c r="D34" s="32">
        <f t="shared" si="0"/>
        <v>92.076294077298201</v>
      </c>
      <c r="E34" s="49"/>
      <c r="F34" s="23">
        <v>14.258020696958356</v>
      </c>
      <c r="T34" s="32"/>
    </row>
    <row r="35" spans="1:40" x14ac:dyDescent="0.25">
      <c r="A35" s="23" t="s">
        <v>37</v>
      </c>
      <c r="B35" s="23">
        <v>-7.6750106334603663E-2</v>
      </c>
      <c r="C35" s="60">
        <f t="shared" si="1"/>
        <v>92.32498936653964</v>
      </c>
      <c r="D35" s="32">
        <f t="shared" si="0"/>
        <v>85.009428715969321</v>
      </c>
      <c r="E35" s="49"/>
      <c r="F35" s="23">
        <v>14.043937821718211</v>
      </c>
      <c r="T35" s="32"/>
      <c r="AN35" s="2"/>
    </row>
    <row r="36" spans="1:40" x14ac:dyDescent="0.25">
      <c r="A36" s="23" t="s">
        <v>38</v>
      </c>
      <c r="B36" s="23">
        <v>-5.4824600404567048E-2</v>
      </c>
      <c r="C36" s="60">
        <f t="shared" si="1"/>
        <v>94.517539959543299</v>
      </c>
      <c r="D36" s="32">
        <f t="shared" si="0"/>
        <v>80.348820755995774</v>
      </c>
      <c r="E36" s="49"/>
      <c r="F36" s="23">
        <v>13.626634032556945</v>
      </c>
      <c r="T36" s="32"/>
      <c r="AN36" s="2"/>
    </row>
    <row r="37" spans="1:40" x14ac:dyDescent="0.25">
      <c r="A37" s="23" t="s">
        <v>39</v>
      </c>
      <c r="B37" s="23">
        <v>1.427337955267483E-2</v>
      </c>
      <c r="C37" s="60">
        <f t="shared" si="1"/>
        <v>101.42733795526749</v>
      </c>
      <c r="D37" s="32">
        <f t="shared" si="0"/>
        <v>81.495669971255936</v>
      </c>
      <c r="E37" s="49"/>
      <c r="F37" s="23">
        <v>14.121933509716342</v>
      </c>
      <c r="T37" s="32"/>
      <c r="AN37" s="2"/>
    </row>
    <row r="38" spans="1:40" x14ac:dyDescent="0.25">
      <c r="A38" s="23" t="s">
        <v>40</v>
      </c>
      <c r="B38" s="23">
        <v>-9.1062944453967898E-3</v>
      </c>
      <c r="C38" s="60">
        <f t="shared" si="1"/>
        <v>99.08937055546032</v>
      </c>
      <c r="D38" s="32">
        <f t="shared" si="0"/>
        <v>80.7535464044728</v>
      </c>
      <c r="E38" s="49"/>
      <c r="F38" s="23">
        <v>12.834161210716225</v>
      </c>
      <c r="T38" s="32"/>
      <c r="AN38" s="2"/>
    </row>
    <row r="39" spans="1:40" x14ac:dyDescent="0.25">
      <c r="A39" s="23" t="s">
        <v>41</v>
      </c>
      <c r="B39" s="23">
        <v>5.2142545464590517E-2</v>
      </c>
      <c r="C39" s="60">
        <f t="shared" si="1"/>
        <v>105.21425454645905</v>
      </c>
      <c r="D39" s="32">
        <f t="shared" si="0"/>
        <v>84.964241869294938</v>
      </c>
      <c r="E39" s="49"/>
      <c r="F39" s="23">
        <v>13.137657581543241</v>
      </c>
      <c r="T39" s="32"/>
      <c r="AN39" s="2"/>
    </row>
    <row r="40" spans="1:40" x14ac:dyDescent="0.25">
      <c r="A40" s="23" t="s">
        <v>42</v>
      </c>
      <c r="B40" s="23">
        <v>0.10078894060670569</v>
      </c>
      <c r="C40" s="60">
        <f t="shared" si="1"/>
        <v>110.07889406067056</v>
      </c>
      <c r="D40" s="32">
        <f t="shared" si="0"/>
        <v>93.527697796753088</v>
      </c>
      <c r="E40" s="49"/>
      <c r="F40" s="23">
        <v>12.86112041977937</v>
      </c>
      <c r="T40" s="32"/>
      <c r="AN40" s="2"/>
    </row>
    <row r="41" spans="1:40" x14ac:dyDescent="0.25">
      <c r="A41" s="23" t="s">
        <v>43</v>
      </c>
      <c r="B41" s="23">
        <v>0.12829764942995331</v>
      </c>
      <c r="C41" s="60">
        <f t="shared" si="1"/>
        <v>112.82976494299533</v>
      </c>
      <c r="D41" s="32">
        <f t="shared" si="0"/>
        <v>105.52708158067152</v>
      </c>
      <c r="E41" s="49"/>
      <c r="F41" s="23">
        <v>17.022598426733992</v>
      </c>
      <c r="T41" s="32"/>
      <c r="AN41" s="2"/>
    </row>
    <row r="42" spans="1:40" x14ac:dyDescent="0.25">
      <c r="A42" s="23" t="s">
        <v>44</v>
      </c>
      <c r="B42" s="23">
        <v>4.0363271740219808E-2</v>
      </c>
      <c r="C42" s="60">
        <f t="shared" si="1"/>
        <v>104.03632717402198</v>
      </c>
      <c r="D42" s="32">
        <f t="shared" si="0"/>
        <v>109.78649985046451</v>
      </c>
      <c r="E42" s="49"/>
      <c r="F42" s="23">
        <v>16.356177234593734</v>
      </c>
      <c r="T42" s="32"/>
      <c r="AN42" s="2"/>
    </row>
    <row r="43" spans="1:40" x14ac:dyDescent="0.25">
      <c r="A43" s="23" t="s">
        <v>45</v>
      </c>
      <c r="B43" s="23">
        <v>0.18686129338747781</v>
      </c>
      <c r="C43" s="60">
        <f t="shared" si="1"/>
        <v>118.68612933874778</v>
      </c>
      <c r="D43" s="32">
        <f t="shared" si="0"/>
        <v>130.30134720900645</v>
      </c>
      <c r="E43" s="49"/>
      <c r="F43" s="23">
        <v>22.799440440657637</v>
      </c>
      <c r="T43" s="32"/>
      <c r="AN43" s="2"/>
    </row>
    <row r="44" spans="1:40" x14ac:dyDescent="0.25">
      <c r="A44" s="23" t="s">
        <v>46</v>
      </c>
      <c r="B44" s="23">
        <v>0.1547735462745963</v>
      </c>
      <c r="C44" s="60">
        <f t="shared" si="1"/>
        <v>115.47735462745963</v>
      </c>
      <c r="D44" s="32">
        <f t="shared" si="0"/>
        <v>150.46854880090186</v>
      </c>
      <c r="E44" s="49"/>
      <c r="F44" s="23">
        <v>21.106136214525222</v>
      </c>
      <c r="T44" s="32"/>
      <c r="AN44" s="2"/>
    </row>
    <row r="45" spans="1:40" x14ac:dyDescent="0.25">
      <c r="A45" s="23" t="s">
        <v>47</v>
      </c>
      <c r="B45" s="23">
        <v>-8.6912844003068424E-2</v>
      </c>
      <c r="C45" s="60">
        <f t="shared" si="1"/>
        <v>91.308715599693159</v>
      </c>
      <c r="D45" s="32">
        <f t="shared" si="0"/>
        <v>137.39089929160099</v>
      </c>
      <c r="E45" s="49"/>
      <c r="F45" s="23">
        <v>24.524899469744348</v>
      </c>
      <c r="T45" s="32"/>
      <c r="AN45" s="2"/>
    </row>
    <row r="46" spans="1:40" x14ac:dyDescent="0.25">
      <c r="A46" s="23" t="s">
        <v>48</v>
      </c>
      <c r="B46" s="23">
        <v>-0.18957454522228681</v>
      </c>
      <c r="C46" s="60">
        <f t="shared" si="1"/>
        <v>81.042545477771313</v>
      </c>
      <c r="D46" s="32">
        <f t="shared" si="0"/>
        <v>111.34508204071473</v>
      </c>
      <c r="E46" s="49"/>
      <c r="F46" s="23">
        <v>17.766367646549629</v>
      </c>
      <c r="T46" s="32"/>
      <c r="AN46" s="2"/>
    </row>
    <row r="47" spans="1:40" x14ac:dyDescent="0.25">
      <c r="A47" s="23" t="s">
        <v>49</v>
      </c>
      <c r="B47" s="23">
        <v>5.1498019818246643E-2</v>
      </c>
      <c r="C47" s="60">
        <f t="shared" si="1"/>
        <v>105.14980198182467</v>
      </c>
      <c r="D47" s="32">
        <f t="shared" si="0"/>
        <v>117.07913328231176</v>
      </c>
      <c r="E47" s="49"/>
      <c r="F47" s="23">
        <v>18.609130349177686</v>
      </c>
      <c r="T47" s="32"/>
      <c r="AN47" s="2"/>
    </row>
    <row r="48" spans="1:40" x14ac:dyDescent="0.25">
      <c r="A48" s="23" t="s">
        <v>50</v>
      </c>
      <c r="B48" s="23">
        <v>-9.0860223407362883E-2</v>
      </c>
      <c r="C48" s="60">
        <f t="shared" si="1"/>
        <v>90.913977659263708</v>
      </c>
      <c r="D48" s="32">
        <f t="shared" si="0"/>
        <v>106.4412970759405</v>
      </c>
      <c r="E48" s="49"/>
      <c r="F48" s="23">
        <v>16.911142266284291</v>
      </c>
      <c r="T48" s="32"/>
      <c r="AN48" s="2"/>
    </row>
    <row r="49" spans="1:40" x14ac:dyDescent="0.25">
      <c r="A49" s="23" t="s">
        <v>51</v>
      </c>
      <c r="B49" s="23">
        <v>-1.8303192322646659E-2</v>
      </c>
      <c r="C49" s="60">
        <f t="shared" si="1"/>
        <v>98.169680767735329</v>
      </c>
      <c r="D49" s="32">
        <f t="shared" si="0"/>
        <v>104.49308154448759</v>
      </c>
      <c r="E49" s="49"/>
      <c r="F49" s="23">
        <v>17.515131041769223</v>
      </c>
      <c r="T49" s="32"/>
      <c r="AN49" s="2"/>
    </row>
    <row r="50" spans="1:40" x14ac:dyDescent="0.25">
      <c r="A50" s="23" t="s">
        <v>52</v>
      </c>
      <c r="B50" s="23">
        <v>5.1475957346930563E-2</v>
      </c>
      <c r="C50" s="60">
        <f t="shared" si="1"/>
        <v>105.14759573469306</v>
      </c>
      <c r="D50" s="32">
        <f t="shared" si="0"/>
        <v>109.87196295312097</v>
      </c>
      <c r="E50" s="49"/>
      <c r="F50" s="23">
        <v>13.834926302683463</v>
      </c>
      <c r="T50" s="32"/>
      <c r="AN50" s="2"/>
    </row>
    <row r="51" spans="1:40" x14ac:dyDescent="0.25">
      <c r="A51" s="23" t="s">
        <v>53</v>
      </c>
      <c r="B51" s="23">
        <v>6.8672050725393508E-3</v>
      </c>
      <c r="C51" s="60">
        <f t="shared" si="1"/>
        <v>100.68672050725394</v>
      </c>
      <c r="D51" s="32">
        <f t="shared" si="0"/>
        <v>110.62647625444249</v>
      </c>
      <c r="E51" s="49"/>
      <c r="F51" s="23">
        <v>12.060353780117669</v>
      </c>
      <c r="T51" s="32"/>
      <c r="AN51" s="2"/>
    </row>
    <row r="52" spans="1:40" x14ac:dyDescent="0.25">
      <c r="A52" s="23" t="s">
        <v>54</v>
      </c>
      <c r="B52" s="23">
        <v>3.1272766139848862E-2</v>
      </c>
      <c r="C52" s="60">
        <f t="shared" si="1"/>
        <v>103.12727661398489</v>
      </c>
      <c r="D52" s="32">
        <f t="shared" si="0"/>
        <v>114.08607217522322</v>
      </c>
      <c r="E52" s="49"/>
      <c r="F52" s="23">
        <v>13.753948641538791</v>
      </c>
      <c r="T52" s="32"/>
      <c r="AN52" s="4"/>
    </row>
    <row r="53" spans="1:40" x14ac:dyDescent="0.25">
      <c r="A53" s="23" t="s">
        <v>55</v>
      </c>
      <c r="B53" s="23">
        <v>7.3814498609214629E-2</v>
      </c>
      <c r="C53" s="60">
        <f t="shared" si="1"/>
        <v>107.38144986092146</v>
      </c>
      <c r="D53" s="32">
        <f t="shared" si="0"/>
        <v>122.50727839113199</v>
      </c>
      <c r="E53" s="49"/>
      <c r="F53" s="23">
        <v>13.564839100977595</v>
      </c>
      <c r="T53" s="32"/>
      <c r="AN53" s="4"/>
    </row>
    <row r="54" spans="1:40" x14ac:dyDescent="0.25">
      <c r="A54" s="23" t="s">
        <v>56</v>
      </c>
      <c r="B54" s="23">
        <v>-3.0034430493448231E-2</v>
      </c>
      <c r="C54" s="60">
        <f t="shared" si="1"/>
        <v>96.996556950655176</v>
      </c>
      <c r="D54" s="32">
        <f t="shared" si="0"/>
        <v>118.82784205335203</v>
      </c>
      <c r="E54" s="49"/>
      <c r="F54" s="23">
        <v>16.950788627715813</v>
      </c>
      <c r="T54" s="32"/>
    </row>
    <row r="55" spans="1:40" x14ac:dyDescent="0.25">
      <c r="A55" s="4">
        <v>45078</v>
      </c>
      <c r="B55" s="23">
        <v>-4.0734353405799888E-2</v>
      </c>
      <c r="C55" s="60">
        <f t="shared" si="1"/>
        <v>95.926564659420009</v>
      </c>
      <c r="D55" s="32">
        <f t="shared" si="0"/>
        <v>113.98746674070222</v>
      </c>
      <c r="E55" s="49"/>
      <c r="F55" s="23">
        <v>16.985669867335574</v>
      </c>
      <c r="T55" s="32"/>
      <c r="AC55" s="4"/>
    </row>
    <row r="56" spans="1:40" x14ac:dyDescent="0.25">
      <c r="A56" s="23" t="s">
        <v>58</v>
      </c>
      <c r="B56" s="23">
        <v>-4.15010167194374E-3</v>
      </c>
      <c r="C56" s="60">
        <f t="shared" si="1"/>
        <v>99.584989832805633</v>
      </c>
      <c r="D56" s="32">
        <f t="shared" si="0"/>
        <v>113.51440716440099</v>
      </c>
      <c r="E56" s="49"/>
      <c r="F56" s="23">
        <v>17.97865857739</v>
      </c>
      <c r="T56" s="32"/>
    </row>
    <row r="57" spans="1:40" x14ac:dyDescent="0.25">
      <c r="A57" s="4">
        <v>45139</v>
      </c>
      <c r="B57" s="23">
        <v>-4.6750473380657742E-2</v>
      </c>
      <c r="C57" s="60">
        <f t="shared" si="1"/>
        <v>95.324952661934219</v>
      </c>
      <c r="D57" s="32">
        <f t="shared" si="0"/>
        <v>108.20755489394053</v>
      </c>
      <c r="E57" s="49"/>
      <c r="F57" s="23">
        <v>16.272249961060002</v>
      </c>
      <c r="T57" s="32"/>
      <c r="AC57" s="4"/>
    </row>
    <row r="58" spans="1:40" x14ac:dyDescent="0.25">
      <c r="A58" s="23" t="s">
        <v>60</v>
      </c>
      <c r="B58" s="23">
        <v>-7.585010956014282E-2</v>
      </c>
      <c r="C58" s="60">
        <f t="shared" si="1"/>
        <v>92.414989043985713</v>
      </c>
      <c r="D58" s="32">
        <f t="shared" si="0"/>
        <v>99.999999999999972</v>
      </c>
      <c r="E58" s="49"/>
      <c r="F58" s="23">
        <v>15.767731415070001</v>
      </c>
      <c r="T58" s="32"/>
    </row>
    <row r="59" spans="1:40" x14ac:dyDescent="0.25">
      <c r="A59" s="2">
        <v>45200</v>
      </c>
      <c r="B59" s="23">
        <v>-5.8166814049380575E-4</v>
      </c>
      <c r="C59" s="60">
        <f t="shared" si="1"/>
        <v>99.941833185950614</v>
      </c>
      <c r="D59" s="32">
        <f t="shared" si="0"/>
        <v>99.9418331859506</v>
      </c>
      <c r="E59" s="49"/>
      <c r="F59" s="23">
        <v>14.64719822084</v>
      </c>
      <c r="T59" s="32"/>
      <c r="AC59" s="2"/>
    </row>
    <row r="60" spans="1:40" x14ac:dyDescent="0.25">
      <c r="A60" s="2">
        <v>45231</v>
      </c>
      <c r="B60" s="3">
        <v>4.7479253662709799E-4</v>
      </c>
      <c r="C60" s="60">
        <f t="shared" si="1"/>
        <v>100.04747925366271</v>
      </c>
      <c r="D60" s="32">
        <f t="shared" si="0"/>
        <v>99.98928482244412</v>
      </c>
      <c r="E60" s="49"/>
      <c r="F60" s="23">
        <v>13.354232970326041</v>
      </c>
      <c r="K60" s="3"/>
      <c r="T60" s="32"/>
      <c r="AC60" s="2"/>
    </row>
    <row r="61" spans="1:40" x14ac:dyDescent="0.25">
      <c r="A61" s="2">
        <v>45261</v>
      </c>
      <c r="B61" s="23">
        <v>8.4928340452276995E-3</v>
      </c>
      <c r="C61" s="60">
        <f t="shared" si="1"/>
        <v>100.84928340452277</v>
      </c>
      <c r="D61" s="32">
        <f t="shared" si="0"/>
        <v>100.83847722474215</v>
      </c>
      <c r="E61" s="49"/>
      <c r="F61" s="23">
        <v>14.858626263901519</v>
      </c>
      <c r="T61" s="32"/>
      <c r="AC61" s="2"/>
    </row>
    <row r="62" spans="1:40" x14ac:dyDescent="0.25">
      <c r="A62" s="2">
        <v>45292</v>
      </c>
      <c r="B62" s="23">
        <v>2.8464014696459299E-2</v>
      </c>
      <c r="C62" s="60">
        <f t="shared" si="1"/>
        <v>102.84640146964593</v>
      </c>
      <c r="D62" s="32">
        <f t="shared" si="0"/>
        <v>103.70874512243577</v>
      </c>
      <c r="E62" s="49"/>
      <c r="F62" s="23">
        <v>13.374848751182203</v>
      </c>
      <c r="T62" s="32"/>
      <c r="AC62" s="2"/>
    </row>
    <row r="63" spans="1:40" x14ac:dyDescent="0.25">
      <c r="A63" s="2">
        <v>45323</v>
      </c>
      <c r="B63" s="23">
        <v>0.10985566052675599</v>
      </c>
      <c r="C63" s="60">
        <f t="shared" si="1"/>
        <v>110.98556605267559</v>
      </c>
      <c r="D63" s="32">
        <f t="shared" si="0"/>
        <v>115.10173782026193</v>
      </c>
      <c r="E63" s="49"/>
      <c r="F63" s="23">
        <v>13.47121907136</v>
      </c>
      <c r="T63" s="32"/>
      <c r="AC63" s="2"/>
    </row>
    <row r="64" spans="1:40" x14ac:dyDescent="0.25">
      <c r="A64" s="2">
        <v>45352</v>
      </c>
      <c r="B64" s="28">
        <v>1.2242920639891301E-2</v>
      </c>
      <c r="C64" s="60">
        <f t="shared" si="1"/>
        <v>101.22429206398913</v>
      </c>
      <c r="D64" s="32">
        <f t="shared" si="0"/>
        <v>116.51091926190897</v>
      </c>
      <c r="E64" s="49"/>
      <c r="F64" s="23">
        <v>13.942313532930001</v>
      </c>
      <c r="K64" s="28"/>
      <c r="T64" s="32"/>
      <c r="AC64" s="2"/>
    </row>
    <row r="65" spans="1:29" x14ac:dyDescent="0.25">
      <c r="A65" s="2">
        <v>45383</v>
      </c>
      <c r="B65" s="23">
        <v>4.7991070969234897E-2</v>
      </c>
      <c r="C65" s="60">
        <f t="shared" si="1"/>
        <v>104.79910709692349</v>
      </c>
      <c r="D65" s="32">
        <f t="shared" si="0"/>
        <v>122.10240305689803</v>
      </c>
      <c r="E65" s="49"/>
      <c r="F65" s="23">
        <v>15.219896454488818</v>
      </c>
      <c r="T65" s="33"/>
      <c r="AC65" s="2"/>
    </row>
    <row r="66" spans="1:29" x14ac:dyDescent="0.25">
      <c r="A66" s="2">
        <v>45413</v>
      </c>
      <c r="B66" s="23">
        <v>7.4780269157290857E-2</v>
      </c>
      <c r="C66" s="60">
        <f t="shared" si="1"/>
        <v>107.47802691572909</v>
      </c>
      <c r="D66" s="32">
        <f t="shared" si="0"/>
        <v>131.23325362224486</v>
      </c>
      <c r="E66" s="49"/>
      <c r="F66" s="23">
        <v>15.47444933320263</v>
      </c>
      <c r="T66" s="33"/>
      <c r="AC66" s="2"/>
    </row>
    <row r="67" spans="1:29" x14ac:dyDescent="0.25">
      <c r="A67" s="2">
        <v>45444</v>
      </c>
      <c r="B67" s="23">
        <v>7.4683562357410918E-4</v>
      </c>
      <c r="C67" s="60">
        <f t="shared" si="1"/>
        <v>100.07468356235741</v>
      </c>
      <c r="D67" s="32">
        <f t="shared" si="0"/>
        <v>131.33126329104746</v>
      </c>
      <c r="E67" s="49"/>
      <c r="F67" s="23">
        <v>17.036742635114241</v>
      </c>
      <c r="T67" s="33"/>
      <c r="AC67" s="2"/>
    </row>
    <row r="68" spans="1:29" x14ac:dyDescent="0.25">
      <c r="A68" s="2">
        <v>45474</v>
      </c>
      <c r="B68" s="23">
        <v>-1.24340898489453E-4</v>
      </c>
      <c r="C68" s="60">
        <f t="shared" si="1"/>
        <v>99.987565910151048</v>
      </c>
      <c r="D68" s="32">
        <f t="shared" ref="D68:D82" si="2">D67*(1+B68)</f>
        <v>131.31493344377009</v>
      </c>
      <c r="E68" s="49"/>
      <c r="F68" s="23">
        <v>19.130322053707875</v>
      </c>
      <c r="T68" s="33"/>
      <c r="AC68" s="2"/>
    </row>
    <row r="69" spans="1:29" x14ac:dyDescent="0.25">
      <c r="A69" s="2">
        <v>45505</v>
      </c>
      <c r="B69" s="23">
        <v>7.6998213753935998E-3</v>
      </c>
      <c r="C69" s="60">
        <f t="shared" si="1"/>
        <v>100.76998213753936</v>
      </c>
      <c r="D69" s="32">
        <f t="shared" si="2"/>
        <v>132.32603497520881</v>
      </c>
      <c r="E69" s="49"/>
      <c r="F69" s="23">
        <v>20.137507381420203</v>
      </c>
      <c r="T69" s="33"/>
      <c r="AC69" s="2"/>
    </row>
    <row r="70" spans="1:29" x14ac:dyDescent="0.25">
      <c r="A70" s="2">
        <v>45536</v>
      </c>
      <c r="B70" s="29">
        <v>9.2366815238185129E-3</v>
      </c>
      <c r="C70" s="60">
        <f t="shared" si="1"/>
        <v>100.92366815238185</v>
      </c>
      <c r="D70" s="32">
        <f t="shared" si="2"/>
        <v>133.54828841758447</v>
      </c>
      <c r="E70" s="49"/>
      <c r="F70" s="23">
        <v>17.829382704104393</v>
      </c>
      <c r="K70" s="29"/>
      <c r="T70" s="33"/>
      <c r="AC70" s="2"/>
    </row>
    <row r="71" spans="1:29" x14ac:dyDescent="0.25">
      <c r="A71" s="2">
        <v>45566</v>
      </c>
      <c r="B71" s="23">
        <v>2.7787875818770402E-2</v>
      </c>
      <c r="C71" s="60">
        <f t="shared" si="1"/>
        <v>102.77878758187704</v>
      </c>
      <c r="D71" s="32">
        <f t="shared" si="2"/>
        <v>137.25931167194165</v>
      </c>
      <c r="E71" s="49"/>
      <c r="F71" s="23">
        <v>19.073744907130838</v>
      </c>
      <c r="T71" s="33"/>
      <c r="AC71" s="2"/>
    </row>
    <row r="72" spans="1:29" x14ac:dyDescent="0.25">
      <c r="A72" s="2">
        <v>45597</v>
      </c>
      <c r="B72" s="29">
        <v>-5.1661494147921087E-2</v>
      </c>
      <c r="C72" s="60">
        <f t="shared" si="1"/>
        <v>94.833850585207898</v>
      </c>
      <c r="D72" s="32">
        <f t="shared" si="2"/>
        <v>130.16829054525397</v>
      </c>
      <c r="E72" s="49"/>
      <c r="F72" s="23">
        <v>19.492885521137154</v>
      </c>
      <c r="K72" s="29"/>
      <c r="T72" s="33"/>
      <c r="AC72" s="2"/>
    </row>
    <row r="73" spans="1:29" x14ac:dyDescent="0.25">
      <c r="A73" s="2">
        <v>45627</v>
      </c>
      <c r="B73" s="23">
        <v>-3.7602669033557468E-2</v>
      </c>
      <c r="C73" s="60">
        <f t="shared" si="1"/>
        <v>96.239733096644258</v>
      </c>
      <c r="D73" s="32">
        <f t="shared" si="2"/>
        <v>125.27361539721683</v>
      </c>
      <c r="E73" s="49"/>
      <c r="F73" s="23">
        <v>19.318276239785195</v>
      </c>
      <c r="T73" s="33"/>
      <c r="AC73" s="2"/>
    </row>
    <row r="74" spans="1:29" x14ac:dyDescent="0.25">
      <c r="A74" s="2">
        <v>45658</v>
      </c>
      <c r="B74" s="23">
        <v>1.9357277175577892E-3</v>
      </c>
      <c r="C74" s="60">
        <f t="shared" si="1"/>
        <v>100.19357277175578</v>
      </c>
      <c r="D74" s="32">
        <f t="shared" si="2"/>
        <v>125.5161110068199</v>
      </c>
      <c r="E74" s="49"/>
      <c r="F74" s="23">
        <v>19.912259376988366</v>
      </c>
      <c r="T74" s="32"/>
      <c r="AC74" s="2"/>
    </row>
    <row r="75" spans="1:29" x14ac:dyDescent="0.25">
      <c r="A75" s="2">
        <v>45689</v>
      </c>
      <c r="B75" s="23">
        <v>1.8100000000000002E-2</v>
      </c>
      <c r="C75" s="60">
        <f t="shared" si="1"/>
        <v>101.81</v>
      </c>
      <c r="D75" s="32">
        <f t="shared" si="2"/>
        <v>127.78795261604334</v>
      </c>
      <c r="E75" s="49"/>
      <c r="F75" s="23">
        <v>15.913540616669373</v>
      </c>
      <c r="AC75" s="2"/>
    </row>
    <row r="76" spans="1:29" x14ac:dyDescent="0.25">
      <c r="A76" s="4">
        <v>45717</v>
      </c>
      <c r="B76" s="23">
        <v>3.2599999999999997E-2</v>
      </c>
      <c r="C76" s="60">
        <f t="shared" si="1"/>
        <v>103.26</v>
      </c>
      <c r="D76" s="32">
        <f t="shared" si="2"/>
        <v>131.95383987132635</v>
      </c>
      <c r="E76" s="49"/>
      <c r="F76" s="23">
        <v>16.101497999999999</v>
      </c>
      <c r="AC76" s="4"/>
    </row>
    <row r="77" spans="1:29" x14ac:dyDescent="0.25">
      <c r="A77" s="4">
        <v>45748</v>
      </c>
      <c r="B77" s="23">
        <v>-1.9300000000000001E-2</v>
      </c>
      <c r="C77" s="60">
        <f t="shared" si="1"/>
        <v>98.07</v>
      </c>
      <c r="D77" s="32">
        <f t="shared" si="2"/>
        <v>129.40713076180975</v>
      </c>
      <c r="E77" s="49"/>
      <c r="F77" s="23">
        <v>16.027158</v>
      </c>
      <c r="AC77" s="4"/>
    </row>
    <row r="78" spans="1:29" x14ac:dyDescent="0.25">
      <c r="A78" s="4">
        <v>45778</v>
      </c>
      <c r="B78" s="23">
        <v>-2.53E-2</v>
      </c>
      <c r="C78" s="60">
        <f t="shared" si="1"/>
        <v>97.47</v>
      </c>
      <c r="D78" s="32">
        <f t="shared" si="2"/>
        <v>126.13313035353598</v>
      </c>
      <c r="F78" s="23">
        <v>17.674676999999999</v>
      </c>
    </row>
    <row r="79" spans="1:29" x14ac:dyDescent="0.25">
      <c r="A79" s="4">
        <v>45809</v>
      </c>
      <c r="B79" s="23">
        <v>1.9300000000000001E-2</v>
      </c>
      <c r="C79" s="60">
        <f t="shared" si="1"/>
        <v>101.93</v>
      </c>
      <c r="D79" s="32">
        <f t="shared" si="2"/>
        <v>128.56749976935924</v>
      </c>
      <c r="F79" s="23">
        <v>16.897168754956304</v>
      </c>
    </row>
    <row r="80" spans="1:29" x14ac:dyDescent="0.25">
      <c r="A80" s="4">
        <v>45839</v>
      </c>
      <c r="B80" s="23">
        <v>5.1999999999999998E-3</v>
      </c>
      <c r="C80" s="60">
        <f t="shared" si="1"/>
        <v>100.52</v>
      </c>
      <c r="D80" s="32">
        <f t="shared" si="2"/>
        <v>129.23605076815991</v>
      </c>
      <c r="F80" s="23">
        <f>3.28076*0.2929+ 3.80768223*0.0511+ 4.607410242*0.1794+ 32.2567997*0.4766</f>
        <v>17.355667300387804</v>
      </c>
    </row>
    <row r="81" spans="1:6" x14ac:dyDescent="0.25">
      <c r="A81" s="4">
        <v>45870</v>
      </c>
      <c r="B81" s="23">
        <v>-2.3400000000000001E-2</v>
      </c>
      <c r="C81" s="60">
        <f t="shared" si="1"/>
        <v>97.66</v>
      </c>
      <c r="D81" s="32">
        <f t="shared" si="2"/>
        <v>126.21192718018497</v>
      </c>
      <c r="F81" s="23">
        <f>3.04*0.2642+3.9*0.0604+4.59*0.169+32.01*0.5063</f>
        <v>18.021100999999998</v>
      </c>
    </row>
    <row r="82" spans="1:6" x14ac:dyDescent="0.25">
      <c r="A82" s="4">
        <v>45901</v>
      </c>
      <c r="B82" s="23">
        <v>-5.5399999999999998E-2</v>
      </c>
      <c r="C82" s="60">
        <f t="shared" si="1"/>
        <v>94.46</v>
      </c>
      <c r="D82" s="32">
        <f t="shared" si="2"/>
        <v>119.21978641440272</v>
      </c>
      <c r="F82" s="23">
        <f>2.82*0.2578+3.84*0.0615+4.45*0.1565+30.09*0.5241</f>
        <v>17.429750000000002</v>
      </c>
    </row>
    <row r="83" spans="1:6" x14ac:dyDescent="0.25">
      <c r="A83" s="4">
        <v>45931</v>
      </c>
    </row>
    <row r="84" spans="1:6" x14ac:dyDescent="0.25">
      <c r="A84" s="4">
        <v>45962</v>
      </c>
    </row>
    <row r="85" spans="1:6" x14ac:dyDescent="0.25">
      <c r="A85" s="4">
        <v>45992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="80" zoomScaleNormal="80" workbookViewId="0">
      <pane ySplit="1" topLeftCell="A26" activePane="bottomLeft" state="frozen"/>
      <selection pane="bottomLeft" activeCell="O1" sqref="O1:AD1048576"/>
    </sheetView>
  </sheetViews>
  <sheetFormatPr defaultRowHeight="15.75" x14ac:dyDescent="0.25"/>
  <cols>
    <col min="1" max="1" width="9.140625" style="6"/>
    <col min="2" max="2" width="13" style="6" customWidth="1"/>
    <col min="3" max="3" width="9.28515625" style="6" bestFit="1" customWidth="1"/>
    <col min="4" max="4" width="9.4257812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9.140625" style="6"/>
    <col min="13" max="13" width="15.7109375" style="6" bestFit="1" customWidth="1"/>
    <col min="14" max="16" width="9.140625" style="23"/>
    <col min="17" max="17" width="9.140625" style="6"/>
    <col min="18" max="20" width="9.140625" style="23"/>
    <col min="21" max="21" width="9.140625" style="6"/>
    <col min="22" max="22" width="9.140625" style="23"/>
    <col min="24" max="24" width="9.140625" style="6"/>
    <col min="25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N1" s="1"/>
      <c r="O1" s="1"/>
      <c r="P1" s="1"/>
      <c r="R1" s="1"/>
      <c r="S1" s="1"/>
      <c r="T1" s="1"/>
      <c r="V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  <c r="M3" s="59">
        <f>F2*(1+D3)</f>
        <v>61.962972325473068</v>
      </c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</row>
    <row r="17" spans="1:11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</row>
    <row r="18" spans="1:11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</row>
    <row r="19" spans="1:11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</row>
    <row r="20" spans="1:11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</row>
    <row r="21" spans="1:11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</row>
    <row r="22" spans="1:11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</row>
    <row r="23" spans="1:11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</row>
    <row r="24" spans="1:11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</row>
    <row r="25" spans="1:11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</row>
    <row r="26" spans="1:11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8">
        <f t="shared" si="2"/>
        <v>85.423055449103543</v>
      </c>
      <c r="G26" s="8">
        <f t="shared" si="1"/>
        <v>88.862303186360279</v>
      </c>
      <c r="K26" s="8"/>
    </row>
    <row r="27" spans="1:11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8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8"/>
    </row>
    <row r="28" spans="1:11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8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8"/>
    </row>
    <row r="29" spans="1:11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8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8"/>
    </row>
    <row r="30" spans="1:11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8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8"/>
    </row>
    <row r="31" spans="1:11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8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8"/>
    </row>
    <row r="32" spans="1:11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8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8"/>
    </row>
    <row r="33" spans="1:11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8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8"/>
    </row>
    <row r="34" spans="1:11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8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8"/>
    </row>
    <row r="35" spans="1:11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8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8"/>
    </row>
    <row r="36" spans="1:11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8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8"/>
    </row>
    <row r="37" spans="1:11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8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8"/>
    </row>
    <row r="38" spans="1:11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8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8"/>
    </row>
    <row r="39" spans="1:11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8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8"/>
    </row>
    <row r="40" spans="1:11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8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8"/>
    </row>
    <row r="41" spans="1:11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8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8"/>
    </row>
    <row r="42" spans="1:11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8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8"/>
    </row>
    <row r="43" spans="1:11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8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8"/>
    </row>
    <row r="44" spans="1:11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8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8"/>
    </row>
    <row r="45" spans="1:11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8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8"/>
    </row>
    <row r="46" spans="1:11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8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8"/>
    </row>
    <row r="47" spans="1:11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8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8"/>
    </row>
    <row r="48" spans="1:11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8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8"/>
    </row>
    <row r="49" spans="1:11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8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8"/>
    </row>
    <row r="50" spans="1:11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8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8"/>
    </row>
    <row r="51" spans="1:11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8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8"/>
    </row>
    <row r="52" spans="1:11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8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8"/>
    </row>
    <row r="53" spans="1:11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8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8"/>
    </row>
    <row r="54" spans="1:11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8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8"/>
    </row>
    <row r="55" spans="1:11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8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8"/>
    </row>
    <row r="56" spans="1:11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8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8"/>
    </row>
    <row r="57" spans="1:11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8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8"/>
    </row>
    <row r="58" spans="1:11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8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8"/>
    </row>
    <row r="59" spans="1:11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8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8"/>
    </row>
    <row r="60" spans="1:11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8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8"/>
    </row>
    <row r="61" spans="1:11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8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8"/>
    </row>
    <row r="62" spans="1:11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8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8"/>
    </row>
    <row r="63" spans="1:11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8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8"/>
    </row>
    <row r="64" spans="1:11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8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8"/>
    </row>
    <row r="65" spans="1:11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8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8"/>
    </row>
    <row r="66" spans="1:11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8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8"/>
    </row>
    <row r="67" spans="1:11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8">
        <f t="shared" si="2"/>
        <v>160.12088900730959</v>
      </c>
      <c r="G67" s="6">
        <f t="shared" ref="G67:G87" si="5">D67*100+100</f>
        <v>106.05995172832657</v>
      </c>
      <c r="I67" s="23">
        <f t="shared" si="3"/>
        <v>1.1008164344334197</v>
      </c>
      <c r="K67" s="8"/>
    </row>
    <row r="68" spans="1:11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8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8"/>
    </row>
    <row r="69" spans="1:11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8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8"/>
    </row>
    <row r="70" spans="1:11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8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1"/>
    </row>
    <row r="71" spans="1:11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8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8"/>
    </row>
    <row r="72" spans="1:11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8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8"/>
    </row>
    <row r="73" spans="1:11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8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8"/>
    </row>
    <row r="74" spans="1:11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8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8"/>
    </row>
    <row r="75" spans="1:11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8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8"/>
    </row>
    <row r="76" spans="1:11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8">
        <f t="shared" si="6"/>
        <v>156.7190120785294</v>
      </c>
      <c r="G76" s="6">
        <f t="shared" si="5"/>
        <v>105.31</v>
      </c>
      <c r="I76" s="23">
        <f t="shared" si="3"/>
        <v>1.3153810000000001</v>
      </c>
    </row>
    <row r="77" spans="1:11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8">
        <f t="shared" si="6"/>
        <v>151.67265988960077</v>
      </c>
      <c r="G77" s="6">
        <f t="shared" si="5"/>
        <v>96.78</v>
      </c>
      <c r="I77" s="23">
        <f t="shared" si="3"/>
        <v>1.256008</v>
      </c>
    </row>
    <row r="78" spans="1:11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8">
        <f t="shared" si="6"/>
        <v>143.07282007386041</v>
      </c>
      <c r="G78" s="6">
        <f t="shared" si="5"/>
        <v>94.33</v>
      </c>
      <c r="I78" s="23">
        <f>C78*E78</f>
        <v>1.1005499999999999</v>
      </c>
    </row>
    <row r="79" spans="1:11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4">
        <v>0.34549999999999997</v>
      </c>
      <c r="F79" s="8">
        <f t="shared" si="6"/>
        <v>144.50354827459901</v>
      </c>
      <c r="G79" s="6">
        <f t="shared" si="5"/>
        <v>101</v>
      </c>
      <c r="I79" s="23">
        <f>E79*C79</f>
        <v>1.114425833196687</v>
      </c>
    </row>
    <row r="80" spans="1:11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4">
        <v>0.29289999999999999</v>
      </c>
      <c r="F80" s="8">
        <f t="shared" si="6"/>
        <v>146.97455895009463</v>
      </c>
      <c r="G80" s="6">
        <f t="shared" si="5"/>
        <v>101.71</v>
      </c>
      <c r="I80" s="23">
        <f>E80*C80</f>
        <v>0.96093585175400009</v>
      </c>
    </row>
    <row r="81" spans="1:9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8">
        <f>F80*(1+D81)</f>
        <v>136.46587798516288</v>
      </c>
      <c r="G81" s="6">
        <f t="shared" si="5"/>
        <v>92.85</v>
      </c>
      <c r="I81" s="23">
        <f>E81*C81</f>
        <v>0.80475319999999995</v>
      </c>
    </row>
    <row r="82" spans="1:9" x14ac:dyDescent="0.25">
      <c r="A82" s="6" t="s">
        <v>64</v>
      </c>
      <c r="B82" s="37">
        <v>45901</v>
      </c>
      <c r="C82" s="6">
        <v>2.8291077580000001</v>
      </c>
      <c r="D82" s="6">
        <v>-7.1300000000000002E-2</v>
      </c>
      <c r="E82" s="6">
        <v>0.25779999999999997</v>
      </c>
      <c r="F82" s="8">
        <f t="shared" ref="F82" si="7">F81*(1+D82)</f>
        <v>126.73586088482075</v>
      </c>
      <c r="G82" s="6">
        <f t="shared" si="5"/>
        <v>92.87</v>
      </c>
      <c r="I82" s="23">
        <f>E82*C82</f>
        <v>0.72934398001239997</v>
      </c>
    </row>
    <row r="83" spans="1:9" x14ac:dyDescent="0.25">
      <c r="A83" s="6" t="s">
        <v>64</v>
      </c>
      <c r="B83" s="37">
        <v>45931</v>
      </c>
      <c r="F83" s="6">
        <f>C83/$H$2*100</f>
        <v>0</v>
      </c>
      <c r="G83" s="6">
        <f t="shared" si="5"/>
        <v>100</v>
      </c>
      <c r="I83" s="23">
        <f t="shared" ref="I83:I87" si="8">C83*E83</f>
        <v>0</v>
      </c>
    </row>
    <row r="84" spans="1:9" x14ac:dyDescent="0.25">
      <c r="A84" s="6" t="s">
        <v>64</v>
      </c>
      <c r="B84" s="37">
        <v>45962</v>
      </c>
      <c r="F84" s="6">
        <f>C84/$H$2*100</f>
        <v>0</v>
      </c>
      <c r="G84" s="6">
        <f t="shared" si="5"/>
        <v>100</v>
      </c>
      <c r="I84" s="23">
        <f t="shared" si="8"/>
        <v>0</v>
      </c>
    </row>
    <row r="85" spans="1:9" x14ac:dyDescent="0.25">
      <c r="A85" s="6" t="s">
        <v>64</v>
      </c>
      <c r="B85" s="37">
        <v>45992</v>
      </c>
      <c r="F85" s="6">
        <f>C85/$H$2*100</f>
        <v>0</v>
      </c>
      <c r="G85" s="6">
        <f t="shared" si="5"/>
        <v>100</v>
      </c>
      <c r="I85" s="23">
        <f t="shared" si="8"/>
        <v>0</v>
      </c>
    </row>
    <row r="86" spans="1:9" x14ac:dyDescent="0.25">
      <c r="A86" s="6" t="s">
        <v>64</v>
      </c>
      <c r="B86" s="37">
        <v>46023</v>
      </c>
      <c r="F86" s="6">
        <f>C86/$H$2*100</f>
        <v>0</v>
      </c>
      <c r="G86" s="6">
        <f t="shared" si="5"/>
        <v>100</v>
      </c>
      <c r="I86" s="23">
        <f t="shared" si="8"/>
        <v>0</v>
      </c>
    </row>
    <row r="87" spans="1:9" x14ac:dyDescent="0.25">
      <c r="A87" s="6" t="s">
        <v>64</v>
      </c>
      <c r="B87" s="37">
        <v>46054</v>
      </c>
      <c r="F87" s="6">
        <f>C87/$H$2*100</f>
        <v>0</v>
      </c>
      <c r="G87" s="6">
        <f t="shared" si="5"/>
        <v>100</v>
      </c>
      <c r="I87" s="23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="60" zoomScaleNormal="60" workbookViewId="0">
      <pane ySplit="1" topLeftCell="A25" activePane="bottomLeft" state="frozen"/>
      <selection pane="bottomLeft" activeCell="M1" sqref="M1:AI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2" width="9.140625" style="23"/>
    <col min="13" max="13" width="9.140625" style="23" customWidth="1"/>
    <col min="14" max="14" width="9.140625" style="23"/>
    <col min="15" max="22" width="9.140625" style="12"/>
    <col min="23" max="24" width="9.140625" style="23"/>
    <col min="25" max="25" width="9.140625" style="12"/>
    <col min="26" max="26" width="9.140625" style="23"/>
    <col min="27" max="32" width="9.140625" style="12"/>
    <col min="33" max="33" width="9.140625" style="12" customWidth="1"/>
    <col min="34" max="16384" width="9.140625" style="12"/>
  </cols>
  <sheetData>
    <row r="1" spans="1:2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N1" s="1"/>
      <c r="W1" s="1"/>
      <c r="X1" s="1"/>
      <c r="Z1" s="1"/>
    </row>
    <row r="2" spans="1:2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>G2*(1+D3)</f>
        <v>54.243706286843668</v>
      </c>
      <c r="H3" s="12">
        <f t="shared" ref="H3:H66" si="0">D3*100+100</f>
        <v>101.01300190881534</v>
      </c>
      <c r="K3" s="3">
        <f>G2*(1+D3)</f>
        <v>54.243706286843668</v>
      </c>
      <c r="P3" s="23"/>
      <c r="Q3" s="23"/>
    </row>
    <row r="4" spans="1:2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ref="G4:G67" si="1">G3*(1+D4)</f>
        <v>54.548249426719536</v>
      </c>
      <c r="H4" s="12">
        <f t="shared" si="0"/>
        <v>100.56143497692696</v>
      </c>
      <c r="P4" s="23"/>
      <c r="Q4" s="23"/>
    </row>
    <row r="5" spans="1:2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1"/>
        <v>60.670395230635442</v>
      </c>
      <c r="H5" s="12">
        <f t="shared" si="0"/>
        <v>111.22335889466157</v>
      </c>
      <c r="P5" s="23"/>
      <c r="Q5" s="23"/>
    </row>
    <row r="6" spans="1:2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1"/>
        <v>51.606650303216938</v>
      </c>
      <c r="H6" s="12">
        <f t="shared" si="0"/>
        <v>85.06067927699641</v>
      </c>
      <c r="P6" s="23"/>
      <c r="Q6" s="23"/>
    </row>
    <row r="7" spans="1:2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1"/>
        <v>50.896190674244544</v>
      </c>
      <c r="H7" s="12">
        <f t="shared" si="0"/>
        <v>98.623317683286828</v>
      </c>
      <c r="P7" s="23"/>
      <c r="Q7" s="23"/>
    </row>
    <row r="8" spans="1:2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1"/>
        <v>47.998128456651081</v>
      </c>
      <c r="H8" s="12">
        <f t="shared" si="0"/>
        <v>94.3059349251849</v>
      </c>
      <c r="P8" s="23"/>
      <c r="Q8" s="23"/>
    </row>
    <row r="9" spans="1:2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1"/>
        <v>51.610510084662948</v>
      </c>
      <c r="H9" s="12">
        <f t="shared" si="0"/>
        <v>107.5260885042098</v>
      </c>
      <c r="P9" s="23"/>
      <c r="Q9" s="23"/>
    </row>
    <row r="10" spans="1:2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1"/>
        <v>53.219110651422831</v>
      </c>
      <c r="H10" s="12">
        <f t="shared" si="0"/>
        <v>103.11680811548094</v>
      </c>
      <c r="P10" s="23"/>
      <c r="Q10" s="23"/>
    </row>
    <row r="11" spans="1:2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1"/>
        <v>52.484261115988019</v>
      </c>
      <c r="H11" s="12">
        <f t="shared" si="0"/>
        <v>98.619199895601483</v>
      </c>
      <c r="P11" s="23"/>
      <c r="Q11" s="23"/>
    </row>
    <row r="12" spans="1:2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1"/>
        <v>50.586998244224901</v>
      </c>
      <c r="H12" s="12">
        <f t="shared" si="0"/>
        <v>96.385082248618787</v>
      </c>
      <c r="P12" s="23"/>
      <c r="Q12" s="23"/>
    </row>
    <row r="13" spans="1:2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1"/>
        <v>56.494441111054847</v>
      </c>
      <c r="H13" s="12">
        <f t="shared" si="0"/>
        <v>111.67778890202158</v>
      </c>
      <c r="P13" s="23"/>
      <c r="Q13" s="23"/>
    </row>
    <row r="14" spans="1:2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1"/>
        <v>50.06879137726694</v>
      </c>
      <c r="H14" s="12">
        <f t="shared" si="0"/>
        <v>88.626049559183031</v>
      </c>
      <c r="P14" s="23"/>
      <c r="Q14" s="23"/>
    </row>
    <row r="15" spans="1:2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1"/>
        <v>48.275142061570143</v>
      </c>
      <c r="H15" s="12">
        <f t="shared" si="0"/>
        <v>96.417630091803701</v>
      </c>
      <c r="P15" s="23"/>
      <c r="Q15" s="23"/>
    </row>
    <row r="16" spans="1:2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1"/>
        <v>52.260772108030224</v>
      </c>
      <c r="H16" s="12">
        <f t="shared" si="0"/>
        <v>108.25607108804942</v>
      </c>
      <c r="P16" s="23"/>
      <c r="Q16" s="23"/>
    </row>
    <row r="17" spans="1:1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1"/>
        <v>49.317358946824832</v>
      </c>
      <c r="H17" s="12">
        <f t="shared" si="0"/>
        <v>94.367834529652669</v>
      </c>
      <c r="P17" s="23"/>
      <c r="Q17" s="23"/>
    </row>
    <row r="18" spans="1:1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1"/>
        <v>53.562554062943349</v>
      </c>
      <c r="H18" s="12">
        <f t="shared" si="0"/>
        <v>108.60791252162507</v>
      </c>
      <c r="P18" s="23"/>
      <c r="Q18" s="23"/>
    </row>
    <row r="19" spans="1:1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1"/>
        <v>56.148107588146964</v>
      </c>
      <c r="H19" s="12">
        <f t="shared" si="0"/>
        <v>104.82716623663097</v>
      </c>
      <c r="P19" s="23"/>
      <c r="Q19" s="23"/>
    </row>
    <row r="20" spans="1:1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1"/>
        <v>58.739790858698903</v>
      </c>
      <c r="H20" s="12">
        <f t="shared" si="0"/>
        <v>104.61579807740316</v>
      </c>
      <c r="P20" s="23"/>
      <c r="Q20" s="23"/>
    </row>
    <row r="21" spans="1:1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1"/>
        <v>60.266586117435963</v>
      </c>
      <c r="H21" s="12">
        <f t="shared" si="0"/>
        <v>102.59925211924883</v>
      </c>
      <c r="P21" s="23"/>
      <c r="Q21" s="23"/>
    </row>
    <row r="22" spans="1:1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1"/>
        <v>64.692749458127494</v>
      </c>
      <c r="H22" s="12">
        <f t="shared" si="0"/>
        <v>107.34430739459286</v>
      </c>
      <c r="P22" s="23"/>
      <c r="Q22" s="23"/>
    </row>
    <row r="23" spans="1:1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1"/>
        <v>56.826332953340568</v>
      </c>
      <c r="H23" s="12">
        <f t="shared" si="0"/>
        <v>87.840342896728359</v>
      </c>
      <c r="P23" s="23"/>
      <c r="Q23" s="23"/>
    </row>
    <row r="24" spans="1:1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1"/>
        <v>65.245448627155383</v>
      </c>
      <c r="H24" s="12">
        <f t="shared" si="0"/>
        <v>114.81551815199416</v>
      </c>
      <c r="P24" s="23"/>
      <c r="Q24" s="23"/>
    </row>
    <row r="25" spans="1:1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1"/>
        <v>65.888892575054598</v>
      </c>
      <c r="H25" s="12">
        <f t="shared" si="0"/>
        <v>100.98618978248761</v>
      </c>
      <c r="P25" s="23"/>
      <c r="Q25" s="23"/>
    </row>
    <row r="26" spans="1:1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4">
        <f t="shared" si="1"/>
        <v>60.98813756342556</v>
      </c>
      <c r="H26" s="14">
        <f t="shared" si="0"/>
        <v>92.562092304030543</v>
      </c>
      <c r="P26" s="23"/>
      <c r="Q26" s="23"/>
    </row>
    <row r="27" spans="1:1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4">
        <f t="shared" si="1"/>
        <v>61.054356949792137</v>
      </c>
      <c r="H27" s="14">
        <f t="shared" si="0"/>
        <v>100.10857748574091</v>
      </c>
      <c r="P27" s="23"/>
      <c r="Q27" s="23"/>
    </row>
    <row r="28" spans="1:1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4">
        <f t="shared" si="1"/>
        <v>60.732424291927195</v>
      </c>
      <c r="H28" s="14">
        <f t="shared" si="0"/>
        <v>99.472711410047793</v>
      </c>
      <c r="P28" s="23"/>
      <c r="Q28" s="23"/>
    </row>
    <row r="29" spans="1:1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4">
        <f t="shared" si="1"/>
        <v>60.541058014521077</v>
      </c>
      <c r="H29" s="14">
        <f t="shared" si="0"/>
        <v>99.684902620573382</v>
      </c>
      <c r="P29" s="23"/>
      <c r="Q29" s="23"/>
    </row>
    <row r="30" spans="1:1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4">
        <f t="shared" si="1"/>
        <v>60.233731405265651</v>
      </c>
      <c r="H30" s="14">
        <f t="shared" si="0"/>
        <v>99.492366636239311</v>
      </c>
      <c r="P30" s="23"/>
      <c r="Q30" s="23"/>
    </row>
    <row r="31" spans="1:1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4">
        <f t="shared" si="1"/>
        <v>66.944497916740701</v>
      </c>
      <c r="H31" s="14">
        <f t="shared" si="0"/>
        <v>111.14121000793318</v>
      </c>
      <c r="P31" s="23"/>
      <c r="Q31" s="23"/>
    </row>
    <row r="32" spans="1:1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4">
        <f t="shared" si="1"/>
        <v>68.485352605313523</v>
      </c>
      <c r="H32" s="14">
        <f t="shared" si="0"/>
        <v>102.30168981249092</v>
      </c>
      <c r="P32" s="23"/>
      <c r="Q32" s="23"/>
    </row>
    <row r="33" spans="1:1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4">
        <f t="shared" si="1"/>
        <v>74.148496345044919</v>
      </c>
      <c r="H33" s="14">
        <f t="shared" si="0"/>
        <v>108.2691313168358</v>
      </c>
      <c r="P33" s="23"/>
      <c r="Q33" s="23"/>
    </row>
    <row r="34" spans="1:1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4">
        <f t="shared" si="1"/>
        <v>68.097785308027795</v>
      </c>
      <c r="H34" s="14">
        <f t="shared" si="0"/>
        <v>91.839738719905313</v>
      </c>
      <c r="P34" s="23"/>
      <c r="Q34" s="23"/>
    </row>
    <row r="35" spans="1:1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4">
        <f t="shared" si="1"/>
        <v>63.57014906666533</v>
      </c>
      <c r="H35" s="14">
        <f t="shared" si="0"/>
        <v>93.351272407931418</v>
      </c>
      <c r="P35" s="23"/>
      <c r="Q35" s="23"/>
    </row>
    <row r="36" spans="1:1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4">
        <f t="shared" si="1"/>
        <v>62.380284505593778</v>
      </c>
      <c r="H36" s="14">
        <f t="shared" si="0"/>
        <v>98.128265265158092</v>
      </c>
      <c r="P36" s="23"/>
      <c r="Q36" s="23"/>
    </row>
    <row r="37" spans="1:1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4">
        <f t="shared" si="1"/>
        <v>60.500571067044724</v>
      </c>
      <c r="H37" s="12">
        <f t="shared" si="0"/>
        <v>96.986686653568412</v>
      </c>
      <c r="P37" s="23"/>
      <c r="Q37" s="23"/>
    </row>
    <row r="38" spans="1:1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4">
        <f t="shared" si="1"/>
        <v>59.672282409657335</v>
      </c>
      <c r="H38" s="12">
        <f t="shared" si="0"/>
        <v>98.630940761749983</v>
      </c>
      <c r="P38" s="23"/>
      <c r="Q38" s="23"/>
    </row>
    <row r="39" spans="1:1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4">
        <f t="shared" si="1"/>
        <v>67.093281740352623</v>
      </c>
      <c r="H39" s="12">
        <f t="shared" si="0"/>
        <v>112.43625856264261</v>
      </c>
      <c r="P39" s="23"/>
      <c r="Q39" s="23"/>
    </row>
    <row r="40" spans="1:1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4">
        <f t="shared" si="1"/>
        <v>70.78854247761555</v>
      </c>
      <c r="H40" s="12">
        <f t="shared" si="0"/>
        <v>105.50764643107395</v>
      </c>
      <c r="P40" s="23"/>
      <c r="Q40" s="23"/>
    </row>
    <row r="41" spans="1:1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4">
        <f t="shared" si="1"/>
        <v>74.701050056190681</v>
      </c>
      <c r="H41" s="12">
        <f t="shared" si="0"/>
        <v>105.52703508454397</v>
      </c>
      <c r="P41" s="23"/>
      <c r="Q41" s="23"/>
    </row>
    <row r="42" spans="1:1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4">
        <f t="shared" si="1"/>
        <v>77.772735453881765</v>
      </c>
      <c r="H42" s="12">
        <f t="shared" si="0"/>
        <v>104.11197084295407</v>
      </c>
      <c r="P42" s="23"/>
      <c r="Q42" s="23"/>
    </row>
    <row r="43" spans="1:1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4">
        <f t="shared" si="1"/>
        <v>84.579279282204283</v>
      </c>
      <c r="H43" s="12">
        <f t="shared" si="0"/>
        <v>108.75183801701138</v>
      </c>
      <c r="P43" s="23"/>
      <c r="Q43" s="23"/>
    </row>
    <row r="44" spans="1:1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4">
        <f t="shared" si="1"/>
        <v>88.81455797262322</v>
      </c>
      <c r="H44" s="12">
        <f t="shared" si="0"/>
        <v>105.00746604412134</v>
      </c>
      <c r="P44" s="23"/>
      <c r="Q44" s="23"/>
    </row>
    <row r="45" spans="1:1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4">
        <f t="shared" si="1"/>
        <v>94.169701939257422</v>
      </c>
      <c r="H45" s="12">
        <f t="shared" si="0"/>
        <v>106.02957903397426</v>
      </c>
      <c r="P45" s="23"/>
      <c r="Q45" s="23"/>
    </row>
    <row r="46" spans="1:1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4">
        <f t="shared" si="1"/>
        <v>88.985500003428271</v>
      </c>
      <c r="H46" s="12">
        <f t="shared" si="0"/>
        <v>94.49483025955297</v>
      </c>
      <c r="P46" s="23"/>
      <c r="Q46" s="23"/>
    </row>
    <row r="47" spans="1:1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4">
        <f t="shared" si="1"/>
        <v>85.55708777473788</v>
      </c>
      <c r="H47" s="12">
        <f t="shared" si="0"/>
        <v>96.147223729081361</v>
      </c>
      <c r="P47" s="23"/>
      <c r="Q47" s="23"/>
    </row>
    <row r="48" spans="1:1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4">
        <f t="shared" si="1"/>
        <v>82.382397504052221</v>
      </c>
      <c r="H48" s="12">
        <f t="shared" si="0"/>
        <v>96.289389513766238</v>
      </c>
      <c r="P48" s="23"/>
      <c r="Q48" s="23"/>
    </row>
    <row r="49" spans="1:1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4">
        <f t="shared" si="1"/>
        <v>83.709673875132694</v>
      </c>
      <c r="H49" s="12">
        <f t="shared" si="0"/>
        <v>101.61111646576586</v>
      </c>
      <c r="P49" s="23"/>
      <c r="Q49" s="23"/>
    </row>
    <row r="50" spans="1:1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4">
        <f t="shared" si="1"/>
        <v>85.457393341117282</v>
      </c>
      <c r="H50" s="12">
        <f t="shared" si="0"/>
        <v>102.08783451789768</v>
      </c>
      <c r="P50" s="23"/>
      <c r="Q50" s="23"/>
    </row>
    <row r="51" spans="1:1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4">
        <f t="shared" si="1"/>
        <v>92.485610260844354</v>
      </c>
      <c r="H51" s="12">
        <f t="shared" si="0"/>
        <v>108.22423507779226</v>
      </c>
      <c r="P51" s="23"/>
      <c r="Q51" s="23"/>
    </row>
    <row r="52" spans="1:1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4">
        <f t="shared" si="1"/>
        <v>98.136690230249258</v>
      </c>
      <c r="H52" s="12">
        <f t="shared" si="0"/>
        <v>106.1102261783933</v>
      </c>
      <c r="P52" s="23"/>
      <c r="Q52" s="23"/>
    </row>
    <row r="53" spans="1:1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4">
        <f t="shared" si="1"/>
        <v>100.31232205965028</v>
      </c>
      <c r="H53" s="12">
        <f t="shared" si="0"/>
        <v>102.21694029449795</v>
      </c>
      <c r="P53" s="23"/>
      <c r="Q53" s="23"/>
    </row>
    <row r="54" spans="1:1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4">
        <f t="shared" si="1"/>
        <v>103.76765826574992</v>
      </c>
      <c r="H54" s="12">
        <f t="shared" si="0"/>
        <v>103.44457802905302</v>
      </c>
      <c r="P54" s="23"/>
      <c r="Q54" s="23"/>
    </row>
    <row r="55" spans="1:1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4">
        <f t="shared" si="1"/>
        <v>108.73652366793885</v>
      </c>
      <c r="H55" s="12">
        <f t="shared" si="0"/>
        <v>104.78845286212746</v>
      </c>
      <c r="P55" s="23"/>
      <c r="Q55" s="23"/>
    </row>
    <row r="56" spans="1:1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4">
        <f t="shared" si="1"/>
        <v>104.00648488838351</v>
      </c>
      <c r="H56" s="12">
        <f t="shared" si="0"/>
        <v>95.65</v>
      </c>
      <c r="P56" s="23"/>
      <c r="Q56" s="23"/>
    </row>
    <row r="57" spans="1:1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4">
        <f t="shared" si="1"/>
        <v>102.74800642123407</v>
      </c>
      <c r="H57" s="12">
        <f t="shared" si="0"/>
        <v>98.79</v>
      </c>
      <c r="P57" s="23"/>
    </row>
    <row r="58" spans="1:1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4">
        <f t="shared" si="1"/>
        <v>99.942985845934373</v>
      </c>
      <c r="H58" s="12">
        <f t="shared" si="0"/>
        <v>97.27</v>
      </c>
      <c r="P58" s="23"/>
    </row>
    <row r="59" spans="1:1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4">
        <f t="shared" si="1"/>
        <v>106.38859686424537</v>
      </c>
      <c r="H59" s="12">
        <f t="shared" si="0"/>
        <v>106.44928802532189</v>
      </c>
      <c r="P59" s="23"/>
    </row>
    <row r="60" spans="1:17" x14ac:dyDescent="0.3">
      <c r="A60" s="12" t="s">
        <v>65</v>
      </c>
      <c r="B60" s="15">
        <v>45231</v>
      </c>
      <c r="C60" s="14">
        <v>3.5417342029999999</v>
      </c>
      <c r="D60" s="14">
        <f t="shared" ref="D60:D65" si="3">(C60/C59-1)</f>
        <v>-1.4148547765107544E-2</v>
      </c>
      <c r="E60" s="46">
        <v>0.06</v>
      </c>
      <c r="F60" s="12">
        <f t="shared" si="2"/>
        <v>0.21250405217999999</v>
      </c>
      <c r="G60" s="14">
        <f t="shared" si="1"/>
        <v>104.88335271984883</v>
      </c>
      <c r="H60" s="12">
        <f t="shared" si="0"/>
        <v>98.585145223489249</v>
      </c>
      <c r="P60" s="23"/>
    </row>
    <row r="61" spans="1:17" x14ac:dyDescent="0.3">
      <c r="A61" s="12" t="s">
        <v>65</v>
      </c>
      <c r="B61" s="15">
        <v>45261</v>
      </c>
      <c r="C61" s="14">
        <v>3.3438578930178915</v>
      </c>
      <c r="D61" s="14">
        <f t="shared" si="3"/>
        <v>-5.5869892725009862E-2</v>
      </c>
      <c r="E61" s="46">
        <v>0.05</v>
      </c>
      <c r="F61" s="12">
        <f t="shared" si="2"/>
        <v>0.1671928946508946</v>
      </c>
      <c r="G61" s="14">
        <f t="shared" si="1"/>
        <v>99.023531054751501</v>
      </c>
      <c r="H61" s="12">
        <f t="shared" si="0"/>
        <v>94.413010727499014</v>
      </c>
      <c r="P61" s="23"/>
    </row>
    <row r="62" spans="1:17" x14ac:dyDescent="0.3">
      <c r="A62" s="12" t="s">
        <v>65</v>
      </c>
      <c r="B62" s="15">
        <v>45292</v>
      </c>
      <c r="C62" s="14">
        <v>3.0952219518422601</v>
      </c>
      <c r="D62" s="14">
        <f t="shared" si="3"/>
        <v>-7.4356013063471726E-2</v>
      </c>
      <c r="E62" s="46">
        <v>0.04</v>
      </c>
      <c r="F62" s="12">
        <f t="shared" si="2"/>
        <v>0.12380887807369041</v>
      </c>
      <c r="G62" s="14">
        <f t="shared" si="1"/>
        <v>91.660536086053298</v>
      </c>
      <c r="H62" s="12">
        <f t="shared" si="0"/>
        <v>92.564398693652834</v>
      </c>
      <c r="P62" s="23"/>
    </row>
    <row r="63" spans="1:17" x14ac:dyDescent="0.3">
      <c r="A63" s="12" t="s">
        <v>65</v>
      </c>
      <c r="B63" s="15">
        <v>45323</v>
      </c>
      <c r="C63" s="14">
        <v>3.1989828230000001</v>
      </c>
      <c r="D63" s="14">
        <f t="shared" si="3"/>
        <v>3.352291783016792E-2</v>
      </c>
      <c r="E63" s="46">
        <v>0.05</v>
      </c>
      <c r="F63" s="12">
        <f t="shared" si="2"/>
        <v>0.15994914115000003</v>
      </c>
      <c r="G63" s="14">
        <f t="shared" si="1"/>
        <v>94.733264705535206</v>
      </c>
      <c r="H63" s="12">
        <f t="shared" si="0"/>
        <v>103.3522917830168</v>
      </c>
      <c r="P63" s="23"/>
    </row>
    <row r="64" spans="1:17" x14ac:dyDescent="0.3">
      <c r="A64" s="12" t="s">
        <v>65</v>
      </c>
      <c r="B64" s="15">
        <v>45352</v>
      </c>
      <c r="C64" s="14">
        <v>3.2327847510000001</v>
      </c>
      <c r="D64" s="14">
        <f t="shared" si="3"/>
        <v>1.0566461237919489E-2</v>
      </c>
      <c r="E64" s="46">
        <v>0.04</v>
      </c>
      <c r="F64" s="12">
        <f t="shared" si="2"/>
        <v>0.12931139004</v>
      </c>
      <c r="G64" s="14">
        <f t="shared" si="1"/>
        <v>95.734260074987816</v>
      </c>
      <c r="H64" s="12">
        <f t="shared" si="0"/>
        <v>101.05664612379195</v>
      </c>
      <c r="P64" s="23"/>
    </row>
    <row r="65" spans="1:16" x14ac:dyDescent="0.3">
      <c r="A65" s="12" t="s">
        <v>65</v>
      </c>
      <c r="B65" s="15">
        <v>45383</v>
      </c>
      <c r="C65" s="14">
        <v>3.4878185780000002</v>
      </c>
      <c r="D65" s="14">
        <f t="shared" si="3"/>
        <v>7.8889826154095344E-2</v>
      </c>
      <c r="E65" s="46">
        <v>0.05</v>
      </c>
      <c r="F65" s="12">
        <f t="shared" si="2"/>
        <v>0.17439092890000002</v>
      </c>
      <c r="G65" s="14">
        <f t="shared" si="1"/>
        <v>103.28671920929456</v>
      </c>
      <c r="H65" s="12">
        <f t="shared" si="0"/>
        <v>107.88898261540953</v>
      </c>
      <c r="P65" s="23"/>
    </row>
    <row r="66" spans="1:16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4">
        <f t="shared" si="1"/>
        <v>100.41847393159486</v>
      </c>
      <c r="H66" s="12">
        <f t="shared" si="0"/>
        <v>97.223026058279913</v>
      </c>
      <c r="P66" s="23"/>
    </row>
    <row r="67" spans="1:16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4">
        <f t="shared" si="1"/>
        <v>100.24115914475624</v>
      </c>
      <c r="H67" s="12">
        <f t="shared" ref="H67:H82" si="4">D67*100+100</f>
        <v>99.82342413711703</v>
      </c>
      <c r="P67" s="23"/>
    </row>
    <row r="68" spans="1:16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4">
        <f t="shared" ref="G68:G82" si="5">G67*(1+D68)</f>
        <v>106.51824916889545</v>
      </c>
      <c r="H68" s="12">
        <f t="shared" si="4"/>
        <v>106.26198866582797</v>
      </c>
      <c r="P68" s="23"/>
    </row>
    <row r="69" spans="1:16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4">
        <f t="shared" si="5"/>
        <v>111.30994801350678</v>
      </c>
      <c r="H69" s="12">
        <f t="shared" si="4"/>
        <v>104.49847691076259</v>
      </c>
      <c r="P69" s="23"/>
    </row>
    <row r="70" spans="1:16" x14ac:dyDescent="0.3">
      <c r="A70" s="12" t="s">
        <v>65</v>
      </c>
      <c r="B70" s="15">
        <v>45536</v>
      </c>
      <c r="C70" s="14">
        <v>3.8225594857352903</v>
      </c>
      <c r="D70" s="14">
        <f t="shared" ref="D70" si="6">(C70/C69-1)</f>
        <v>1.6976385807935479E-2</v>
      </c>
      <c r="E70" s="46">
        <v>5.02315374703158E-2</v>
      </c>
      <c r="F70" s="12">
        <f t="shared" si="2"/>
        <v>0.19201304004022332</v>
      </c>
      <c r="G70" s="14">
        <f t="shared" si="5"/>
        <v>113.19958863524532</v>
      </c>
      <c r="H70" s="12">
        <f t="shared" si="4"/>
        <v>101.69763858079355</v>
      </c>
      <c r="P70" s="23"/>
    </row>
    <row r="71" spans="1:16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4">
        <f t="shared" si="5"/>
        <v>117.55222827121412</v>
      </c>
      <c r="H71" s="12">
        <f t="shared" si="4"/>
        <v>103.84510199060351</v>
      </c>
      <c r="P71" s="23"/>
    </row>
    <row r="72" spans="1:16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4">
        <f t="shared" si="5"/>
        <v>117.13747509817409</v>
      </c>
      <c r="H72" s="12">
        <f t="shared" si="4"/>
        <v>99.64717540523084</v>
      </c>
      <c r="P72" s="23"/>
    </row>
    <row r="73" spans="1:16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4">
        <f t="shared" si="5"/>
        <v>114.18256708911352</v>
      </c>
      <c r="H73" s="12">
        <f t="shared" si="4"/>
        <v>97.477401654266458</v>
      </c>
      <c r="P73" s="23"/>
    </row>
    <row r="74" spans="1:16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4">
        <f t="shared" si="5"/>
        <v>110.73368598081332</v>
      </c>
      <c r="H74" s="12">
        <f t="shared" si="4"/>
        <v>96.979502916930798</v>
      </c>
      <c r="P74" s="23"/>
    </row>
    <row r="75" spans="1:16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4">
        <f t="shared" si="5"/>
        <v>110.87934857293702</v>
      </c>
      <c r="H75" s="12">
        <f t="shared" si="4"/>
        <v>100.13154316216742</v>
      </c>
      <c r="P75" s="23"/>
    </row>
    <row r="76" spans="1:16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4">
        <f t="shared" si="5"/>
        <v>114.09484968155218</v>
      </c>
      <c r="H76" s="12">
        <f t="shared" si="4"/>
        <v>102.9</v>
      </c>
      <c r="P76" s="23"/>
    </row>
    <row r="77" spans="1:16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4">
        <f t="shared" si="5"/>
        <v>117.28950547263564</v>
      </c>
      <c r="H77" s="12">
        <f t="shared" si="4"/>
        <v>102.8</v>
      </c>
      <c r="P77" s="23"/>
    </row>
    <row r="78" spans="1:16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4">
        <f t="shared" si="5"/>
        <v>113.93502561611827</v>
      </c>
      <c r="H78" s="12">
        <f t="shared" si="4"/>
        <v>97.14</v>
      </c>
      <c r="P78" s="23"/>
    </row>
    <row r="79" spans="1:16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5">
        <v>5.5599999999999997E-2</v>
      </c>
      <c r="F79" s="12">
        <f t="shared" si="2"/>
        <v>0.22810792489915754</v>
      </c>
      <c r="G79" s="14">
        <f t="shared" si="5"/>
        <v>124.55377000354048</v>
      </c>
      <c r="H79" s="12">
        <f t="shared" si="4"/>
        <v>109.32</v>
      </c>
    </row>
    <row r="80" spans="1:16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5">
        <v>5.11E-2</v>
      </c>
      <c r="F80" s="12">
        <f t="shared" si="2"/>
        <v>0.19457256195300002</v>
      </c>
      <c r="G80" s="14">
        <f t="shared" si="5"/>
        <v>115.59835394028592</v>
      </c>
      <c r="H80" s="12">
        <f t="shared" si="4"/>
        <v>92.81</v>
      </c>
    </row>
    <row r="81" spans="1:8" x14ac:dyDescent="0.3">
      <c r="A81" s="12" t="s">
        <v>65</v>
      </c>
      <c r="B81" s="38">
        <v>45870</v>
      </c>
      <c r="C81" s="12">
        <v>3.903</v>
      </c>
      <c r="D81" s="12">
        <v>2.52E-2</v>
      </c>
      <c r="E81" s="12">
        <v>6.4000000000000001E-2</v>
      </c>
      <c r="F81" s="12">
        <f t="shared" si="2"/>
        <v>0.24979200000000001</v>
      </c>
      <c r="G81" s="14">
        <f t="shared" si="5"/>
        <v>118.51143245958112</v>
      </c>
      <c r="H81" s="12">
        <f t="shared" si="4"/>
        <v>102.52</v>
      </c>
    </row>
    <row r="82" spans="1:8" x14ac:dyDescent="0.3">
      <c r="A82" s="12" t="s">
        <v>65</v>
      </c>
      <c r="B82" s="38">
        <v>45901</v>
      </c>
      <c r="C82" s="12">
        <v>3.8417368829999998</v>
      </c>
      <c r="D82" s="12">
        <v>-1.5800000000000002E-2</v>
      </c>
      <c r="E82" s="12">
        <v>6.1499999999999999E-2</v>
      </c>
      <c r="F82" s="12">
        <f t="shared" si="2"/>
        <v>0.2362668183045</v>
      </c>
      <c r="G82" s="14">
        <f t="shared" si="5"/>
        <v>116.63895182671973</v>
      </c>
      <c r="H82" s="12">
        <f t="shared" si="4"/>
        <v>98.42</v>
      </c>
    </row>
    <row r="83" spans="1:8" x14ac:dyDescent="0.3">
      <c r="A83" s="12" t="s">
        <v>65</v>
      </c>
      <c r="B83" s="38">
        <v>45931</v>
      </c>
    </row>
    <row r="84" spans="1:8" x14ac:dyDescent="0.3">
      <c r="A84" s="12" t="s">
        <v>65</v>
      </c>
      <c r="B84" s="38">
        <v>45962</v>
      </c>
    </row>
    <row r="85" spans="1:8" x14ac:dyDescent="0.3">
      <c r="A85" s="12" t="s">
        <v>65</v>
      </c>
      <c r="B85" s="38">
        <v>45992</v>
      </c>
    </row>
    <row r="86" spans="1:8" x14ac:dyDescent="0.3">
      <c r="A86" s="12" t="s">
        <v>65</v>
      </c>
      <c r="B86" s="38">
        <v>46023</v>
      </c>
    </row>
    <row r="87" spans="1:8" x14ac:dyDescent="0.3">
      <c r="A87" s="12" t="s">
        <v>65</v>
      </c>
      <c r="B87" s="38">
        <v>46054</v>
      </c>
    </row>
    <row r="88" spans="1:8" x14ac:dyDescent="0.3">
      <c r="A88" s="12" t="s">
        <v>65</v>
      </c>
      <c r="B88" s="38">
        <v>46082</v>
      </c>
    </row>
    <row r="89" spans="1:8" x14ac:dyDescent="0.3">
      <c r="A89" s="12" t="s">
        <v>65</v>
      </c>
      <c r="B89" s="38">
        <v>46113</v>
      </c>
    </row>
    <row r="90" spans="1:8" x14ac:dyDescent="0.3">
      <c r="A90" s="12" t="s">
        <v>65</v>
      </c>
      <c r="B90" s="38">
        <v>46143</v>
      </c>
    </row>
    <row r="91" spans="1:8" x14ac:dyDescent="0.3">
      <c r="A91" s="12" t="s">
        <v>65</v>
      </c>
      <c r="B91" s="38">
        <v>46174</v>
      </c>
    </row>
    <row r="92" spans="1:8" x14ac:dyDescent="0.3">
      <c r="A92" s="12" t="s">
        <v>65</v>
      </c>
      <c r="B92" s="38">
        <v>46204</v>
      </c>
    </row>
    <row r="93" spans="1:8" x14ac:dyDescent="0.3">
      <c r="A93" s="12" t="s">
        <v>65</v>
      </c>
      <c r="B93" s="38">
        <v>46235</v>
      </c>
    </row>
    <row r="94" spans="1:8" x14ac:dyDescent="0.3">
      <c r="A94" s="12" t="s">
        <v>65</v>
      </c>
      <c r="B94" s="38">
        <v>46266</v>
      </c>
    </row>
    <row r="95" spans="1:8" x14ac:dyDescent="0.3">
      <c r="A95" s="12" t="s">
        <v>65</v>
      </c>
      <c r="B95" s="38">
        <v>46296</v>
      </c>
    </row>
    <row r="96" spans="1:8" x14ac:dyDescent="0.3">
      <c r="A96" s="12" t="s">
        <v>65</v>
      </c>
      <c r="B96" s="38">
        <v>46327</v>
      </c>
    </row>
    <row r="97" spans="1:2" x14ac:dyDescent="0.3">
      <c r="A97" s="12" t="s">
        <v>65</v>
      </c>
      <c r="B97" s="38">
        <v>46357</v>
      </c>
    </row>
    <row r="98" spans="1:2" x14ac:dyDescent="0.3">
      <c r="A98" s="12" t="s">
        <v>65</v>
      </c>
      <c r="B98" s="38">
        <v>46388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zoomScale="70" zoomScaleNormal="70" workbookViewId="0">
      <pane ySplit="1" topLeftCell="A43" activePane="bottomLeft" state="frozen"/>
      <selection pane="bottomLeft" activeCell="N1" sqref="N1:AH1048576"/>
    </sheetView>
  </sheetViews>
  <sheetFormatPr defaultRowHeight="15.75" x14ac:dyDescent="0.25"/>
  <cols>
    <col min="1" max="1" width="9.140625" style="6"/>
    <col min="2" max="2" width="11.140625" style="6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1" width="9.140625" style="23"/>
    <col min="22" max="23" width="9.140625" style="6"/>
    <col min="24" max="25" width="9.140625" style="23"/>
    <col min="26" max="16384" width="9.140625" style="6"/>
  </cols>
  <sheetData>
    <row r="1" spans="1:25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"/>
      <c r="X1" s="1"/>
      <c r="Y1" s="1"/>
    </row>
    <row r="2" spans="1:2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9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9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9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9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9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9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9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9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9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9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8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</row>
    <row r="27" spans="1:9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8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</row>
    <row r="28" spans="1:9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8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</row>
    <row r="29" spans="1:9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8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</row>
    <row r="30" spans="1:9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8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</row>
    <row r="31" spans="1:9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8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</row>
    <row r="32" spans="1:9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8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</row>
    <row r="33" spans="1:9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8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</row>
    <row r="34" spans="1:9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8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</row>
    <row r="35" spans="1:9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8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</row>
    <row r="36" spans="1:9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8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</row>
    <row r="37" spans="1:9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8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</row>
    <row r="38" spans="1:9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8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</row>
    <row r="39" spans="1:9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8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</row>
    <row r="40" spans="1:9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8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</row>
    <row r="41" spans="1:9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8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</row>
    <row r="42" spans="1:9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8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</row>
    <row r="43" spans="1:9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8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</row>
    <row r="44" spans="1:9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8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</row>
    <row r="45" spans="1:9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8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</row>
    <row r="46" spans="1:9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8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</row>
    <row r="47" spans="1:9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8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</row>
    <row r="48" spans="1:9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8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</row>
    <row r="49" spans="1:10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8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</row>
    <row r="50" spans="1:10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8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</row>
    <row r="51" spans="1:10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8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</row>
    <row r="52" spans="1:10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8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</row>
    <row r="53" spans="1:10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8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</row>
    <row r="54" spans="1:10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8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</row>
    <row r="55" spans="1:10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8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</row>
    <row r="56" spans="1:10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8">
        <f t="shared" si="2"/>
        <v>115.56072320141227</v>
      </c>
      <c r="G56" s="6">
        <f t="shared" si="3"/>
        <v>99.48</v>
      </c>
      <c r="I56" s="6">
        <f t="shared" si="4"/>
        <v>1.3937938752500001</v>
      </c>
    </row>
    <row r="57" spans="1:10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8">
        <f t="shared" si="2"/>
        <v>107.55236508355441</v>
      </c>
      <c r="G57" s="6">
        <f t="shared" si="3"/>
        <v>93.07</v>
      </c>
      <c r="I57" s="6">
        <f t="shared" si="4"/>
        <v>1.4227508773600002</v>
      </c>
    </row>
    <row r="58" spans="1:10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8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</row>
    <row r="59" spans="1:10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8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</row>
    <row r="60" spans="1:10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8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</row>
    <row r="61" spans="1:10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8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</row>
    <row r="62" spans="1:10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8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</row>
    <row r="63" spans="1:10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8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</row>
    <row r="64" spans="1:10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8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</row>
    <row r="65" spans="1:9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8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</row>
    <row r="66" spans="1:9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8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</row>
    <row r="67" spans="1:9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8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</row>
    <row r="68" spans="1:9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8">
        <f t="shared" ref="F68:F82" si="8">F67*(1+D68)</f>
        <v>118.66229900237438</v>
      </c>
      <c r="G68" s="6">
        <f t="shared" si="3"/>
        <v>94.63212826888963</v>
      </c>
      <c r="I68" s="6">
        <f t="shared" si="5"/>
        <v>0.25946360514174721</v>
      </c>
    </row>
    <row r="69" spans="1:9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8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</row>
    <row r="70" spans="1:9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8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</row>
    <row r="71" spans="1:9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8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</row>
    <row r="72" spans="1:9" x14ac:dyDescent="0.25">
      <c r="A72" s="6" t="s">
        <v>66</v>
      </c>
      <c r="B72" s="9">
        <v>45597</v>
      </c>
      <c r="C72" s="8">
        <v>4.3877033596056219</v>
      </c>
      <c r="D72" s="7">
        <f t="shared" si="9"/>
        <v>-8.5667408436906123E-2</v>
      </c>
      <c r="E72" s="44">
        <v>5.0885951667826598E-2</v>
      </c>
      <c r="F72" s="8">
        <f t="shared" si="8"/>
        <v>112.77359140806229</v>
      </c>
      <c r="G72" s="6">
        <f t="shared" si="3"/>
        <v>91.43325915630939</v>
      </c>
      <c r="I72" s="6">
        <f t="shared" si="5"/>
        <v>0.22327246108965207</v>
      </c>
    </row>
    <row r="73" spans="1:9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-2.1038997177083796E-2</v>
      </c>
      <c r="E73" s="44">
        <v>8.5493283027901195E-3</v>
      </c>
      <c r="F73" s="8">
        <f t="shared" si="8"/>
        <v>110.40094813677847</v>
      </c>
      <c r="G73" s="6">
        <f t="shared" si="3"/>
        <v>97.896100282291627</v>
      </c>
      <c r="I73" s="6">
        <f t="shared" si="5"/>
        <v>3.6722703410825494E-2</v>
      </c>
    </row>
    <row r="74" spans="1:9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8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</row>
    <row r="75" spans="1:9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8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</row>
    <row r="76" spans="1:9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8">
        <f t="shared" si="8"/>
        <v>118.82630983748834</v>
      </c>
      <c r="G76" s="6">
        <f t="shared" si="3"/>
        <v>102.5</v>
      </c>
      <c r="I76" s="6">
        <f t="shared" si="5"/>
        <v>0.66671999999999998</v>
      </c>
    </row>
    <row r="77" spans="1:9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8">
        <f t="shared" si="8"/>
        <v>123.69818854082536</v>
      </c>
      <c r="G77" s="6">
        <f t="shared" si="3"/>
        <v>104.1</v>
      </c>
      <c r="I77" s="6">
        <f t="shared" si="5"/>
        <v>0.40268999999999999</v>
      </c>
    </row>
    <row r="78" spans="1:9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8">
        <f t="shared" si="8"/>
        <v>120.49440545761797</v>
      </c>
      <c r="G78" s="6">
        <f>D78*100+100</f>
        <v>97.41</v>
      </c>
      <c r="I78" s="6">
        <f t="shared" si="5"/>
        <v>0.40072380000000002</v>
      </c>
    </row>
    <row r="79" spans="1:9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4">
        <v>0.13070000000000001</v>
      </c>
      <c r="F79" s="8">
        <f t="shared" si="8"/>
        <v>123.02478797222794</v>
      </c>
      <c r="G79" s="6">
        <f>D79*100+100</f>
        <v>102.1</v>
      </c>
      <c r="I79" s="6">
        <f t="shared" si="5"/>
        <v>0.60543540241951344</v>
      </c>
    </row>
    <row r="80" spans="1:9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8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</row>
    <row r="81" spans="1:9" x14ac:dyDescent="0.25">
      <c r="A81" s="6" t="s">
        <v>66</v>
      </c>
      <c r="B81" s="37">
        <v>45870</v>
      </c>
      <c r="C81" s="6">
        <v>4.59</v>
      </c>
      <c r="D81" s="6">
        <v>-3.7000000000000002E-3</v>
      </c>
      <c r="E81" s="6">
        <v>0.16900000000000001</v>
      </c>
      <c r="F81" s="8">
        <f t="shared" si="8"/>
        <v>121.90772043694435</v>
      </c>
      <c r="G81" s="8">
        <f>D81*100+100</f>
        <v>99.63</v>
      </c>
      <c r="I81" s="6">
        <f t="shared" si="10"/>
        <v>0.77571000000000001</v>
      </c>
    </row>
    <row r="82" spans="1:9" x14ac:dyDescent="0.25">
      <c r="A82" s="6" t="s">
        <v>66</v>
      </c>
      <c r="B82" s="37">
        <v>45901</v>
      </c>
      <c r="C82" s="6">
        <v>4.4532791180000002</v>
      </c>
      <c r="D82" s="6">
        <v>-2.9899999999999999E-2</v>
      </c>
      <c r="E82" s="6">
        <v>0.1565</v>
      </c>
      <c r="F82" s="8">
        <f t="shared" si="8"/>
        <v>118.2626795958797</v>
      </c>
      <c r="G82" s="6">
        <f t="shared" ref="G82" si="11">D82*100+100</f>
        <v>97.01</v>
      </c>
      <c r="I82" s="6">
        <f>C82*E82</f>
        <v>0.69693818196700008</v>
      </c>
    </row>
    <row r="83" spans="1:9" x14ac:dyDescent="0.25">
      <c r="B83" s="9">
        <v>45931</v>
      </c>
    </row>
    <row r="84" spans="1:9" x14ac:dyDescent="0.25">
      <c r="B84" s="37">
        <v>45962</v>
      </c>
    </row>
    <row r="85" spans="1:9" x14ac:dyDescent="0.25">
      <c r="B85" s="37">
        <v>45992</v>
      </c>
    </row>
    <row r="86" spans="1:9" x14ac:dyDescent="0.25">
      <c r="B86" s="9">
        <v>46023</v>
      </c>
    </row>
    <row r="87" spans="1:9" x14ac:dyDescent="0.25">
      <c r="B87" s="37">
        <v>46054</v>
      </c>
    </row>
    <row r="88" spans="1:9" x14ac:dyDescent="0.25">
      <c r="B88" s="37">
        <v>46082</v>
      </c>
    </row>
    <row r="89" spans="1:9" x14ac:dyDescent="0.25">
      <c r="B89" s="37">
        <v>46113</v>
      </c>
      <c r="G89" s="8"/>
    </row>
    <row r="90" spans="1:9" x14ac:dyDescent="0.25">
      <c r="B90" s="37">
        <v>46143</v>
      </c>
    </row>
    <row r="91" spans="1:9" x14ac:dyDescent="0.25">
      <c r="B91" s="9">
        <v>46174</v>
      </c>
    </row>
    <row r="92" spans="1:9" x14ac:dyDescent="0.25">
      <c r="B92" s="37">
        <v>46204</v>
      </c>
    </row>
    <row r="93" spans="1:9" x14ac:dyDescent="0.25">
      <c r="B93" s="37">
        <v>46235</v>
      </c>
    </row>
    <row r="94" spans="1:9" x14ac:dyDescent="0.25">
      <c r="B94" s="9">
        <v>46266</v>
      </c>
    </row>
    <row r="95" spans="1:9" x14ac:dyDescent="0.25">
      <c r="B95" s="37">
        <v>46296</v>
      </c>
    </row>
    <row r="96" spans="1:9" x14ac:dyDescent="0.25">
      <c r="B96" s="37">
        <v>46327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zoomScale="70" zoomScaleNormal="70" workbookViewId="0">
      <pane ySplit="1" topLeftCell="A40" activePane="bottomLeft" state="frozen"/>
      <selection pane="bottomLeft" activeCell="M1" sqref="M1:AG1048576"/>
    </sheetView>
  </sheetViews>
  <sheetFormatPr defaultRowHeight="15.75" x14ac:dyDescent="0.25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1" width="9.140625" style="23"/>
    <col min="12" max="12" width="9.140625" style="6"/>
    <col min="13" max="15" width="9.140625" style="23"/>
    <col min="16" max="16" width="9.140625" style="6"/>
    <col min="17" max="17" width="9.140625" style="23"/>
    <col min="18" max="23" width="9.140625" style="6"/>
    <col min="24" max="24" width="9.140625" style="23"/>
    <col min="25" max="16384" width="9.140625" style="6"/>
  </cols>
  <sheetData>
    <row r="1" spans="1:24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76</v>
      </c>
      <c r="J1" s="1"/>
      <c r="K1" s="1"/>
      <c r="M1" s="1"/>
      <c r="N1" s="1"/>
      <c r="O1" s="1"/>
      <c r="Q1" s="1"/>
      <c r="X1" s="1"/>
    </row>
    <row r="2" spans="1:24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  <c r="L2" s="54"/>
      <c r="S2" s="23"/>
    </row>
    <row r="3" spans="1:24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  <c r="L3" s="54"/>
      <c r="S3" s="23"/>
    </row>
    <row r="4" spans="1:24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  <c r="L4" s="54"/>
      <c r="S4" s="23"/>
    </row>
    <row r="5" spans="1:24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  <c r="L5" s="54"/>
      <c r="S5" s="23"/>
    </row>
    <row r="6" spans="1:24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  <c r="L6" s="54"/>
      <c r="S6" s="23"/>
    </row>
    <row r="7" spans="1:24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  <c r="L7" s="54"/>
      <c r="S7" s="23"/>
    </row>
    <row r="8" spans="1:24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  <c r="L8" s="54"/>
      <c r="S8" s="23"/>
    </row>
    <row r="9" spans="1:24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  <c r="L9" s="54"/>
      <c r="S9" s="23"/>
    </row>
    <row r="10" spans="1:24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  <c r="L10" s="54"/>
      <c r="S10" s="23"/>
    </row>
    <row r="11" spans="1:24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  <c r="L11" s="54"/>
      <c r="S11" s="23"/>
    </row>
    <row r="12" spans="1:24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  <c r="L12" s="54"/>
      <c r="S12" s="23"/>
    </row>
    <row r="13" spans="1:24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  <c r="L13" s="54"/>
      <c r="S13" s="23"/>
    </row>
    <row r="14" spans="1:24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  <c r="L14" s="54"/>
      <c r="S14" s="23"/>
    </row>
    <row r="15" spans="1:24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  <c r="L15" s="54"/>
      <c r="S15" s="23"/>
    </row>
    <row r="16" spans="1:24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  <c r="L16" s="54"/>
      <c r="S16" s="23"/>
    </row>
    <row r="17" spans="1:19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  <c r="L17" s="54"/>
      <c r="S17" s="23"/>
    </row>
    <row r="18" spans="1:19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  <c r="L18" s="54"/>
      <c r="S18" s="23"/>
    </row>
    <row r="19" spans="1:19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  <c r="L19" s="54"/>
      <c r="S19" s="23"/>
    </row>
    <row r="20" spans="1:19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  <c r="L20" s="54"/>
      <c r="S20" s="23"/>
    </row>
    <row r="21" spans="1:19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  <c r="L21" s="54"/>
      <c r="S21" s="23"/>
    </row>
    <row r="22" spans="1:19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  <c r="L22" s="54"/>
      <c r="S22" s="23"/>
    </row>
    <row r="23" spans="1:19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  <c r="L23" s="54"/>
      <c r="S23" s="23"/>
    </row>
    <row r="24" spans="1:19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  <c r="L24" s="54"/>
      <c r="S24" s="23"/>
    </row>
    <row r="25" spans="1:19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  <c r="L25" s="54"/>
      <c r="S25" s="23"/>
    </row>
    <row r="26" spans="1:19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4">
        <v>0.49</v>
      </c>
      <c r="F26" s="8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L26" s="54"/>
      <c r="S26" s="23"/>
    </row>
    <row r="27" spans="1:19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4">
        <v>0.52</v>
      </c>
      <c r="F27" s="8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L27" s="54"/>
      <c r="S27" s="23"/>
    </row>
    <row r="28" spans="1:19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4">
        <v>0.48</v>
      </c>
      <c r="F28" s="8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L28" s="54"/>
      <c r="S28" s="23"/>
    </row>
    <row r="29" spans="1:19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4">
        <v>0.4</v>
      </c>
      <c r="F29" s="8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L29" s="54"/>
      <c r="S29" s="23"/>
    </row>
    <row r="30" spans="1:19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4">
        <v>0.5</v>
      </c>
      <c r="F30" s="8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L30" s="54"/>
      <c r="S30" s="23"/>
    </row>
    <row r="31" spans="1:19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4">
        <v>0.49</v>
      </c>
      <c r="F31" s="8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L31" s="54"/>
      <c r="S31" s="23"/>
    </row>
    <row r="32" spans="1:19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4">
        <v>0.59</v>
      </c>
      <c r="F32" s="8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L32" s="54"/>
      <c r="S32" s="23"/>
    </row>
    <row r="33" spans="1:19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4">
        <v>0.56000000000000005</v>
      </c>
      <c r="F33" s="8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L33" s="54"/>
      <c r="S33" s="23"/>
    </row>
    <row r="34" spans="1:19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4">
        <v>0.53</v>
      </c>
      <c r="F34" s="8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L34" s="54"/>
      <c r="S34" s="23"/>
    </row>
    <row r="35" spans="1:19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4">
        <v>0.56999999999999995</v>
      </c>
      <c r="F35" s="8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L35" s="54"/>
      <c r="S35" s="23"/>
    </row>
    <row r="36" spans="1:19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4">
        <v>0.57999999999999996</v>
      </c>
      <c r="F36" s="8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L36" s="54"/>
      <c r="S36" s="23"/>
    </row>
    <row r="37" spans="1:19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4">
        <v>0.61</v>
      </c>
      <c r="F37" s="8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L37" s="54"/>
      <c r="S37" s="23"/>
    </row>
    <row r="38" spans="1:19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4">
        <v>0.55000000000000004</v>
      </c>
      <c r="F38" s="8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L38" s="7"/>
      <c r="S38" s="23"/>
    </row>
    <row r="39" spans="1:19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4">
        <v>0.53246225460282504</v>
      </c>
      <c r="F39" s="8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L39" s="54"/>
      <c r="S39" s="23"/>
    </row>
    <row r="40" spans="1:19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4">
        <v>0.47723988414838597</v>
      </c>
      <c r="F40" s="8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L40" s="54"/>
      <c r="S40" s="23"/>
    </row>
    <row r="41" spans="1:19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4">
        <v>0.57999999999999996</v>
      </c>
      <c r="F41" s="8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L41" s="54"/>
      <c r="S41" s="23"/>
    </row>
    <row r="42" spans="1:19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4">
        <v>0.51500000000000001</v>
      </c>
      <c r="F42" s="8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L42" s="54"/>
      <c r="S42" s="23"/>
    </row>
    <row r="43" spans="1:19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4">
        <v>0.61</v>
      </c>
      <c r="F43" s="8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L43" s="54"/>
      <c r="S43" s="23"/>
    </row>
    <row r="44" spans="1:19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4">
        <v>0.47916401248705498</v>
      </c>
      <c r="F44" s="8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L44" s="54"/>
      <c r="S44" s="23"/>
    </row>
    <row r="45" spans="1:19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4">
        <v>0.61</v>
      </c>
      <c r="F45" s="8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L45" s="54"/>
      <c r="S45" s="23"/>
    </row>
    <row r="46" spans="1:19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4">
        <v>0.53749999999999998</v>
      </c>
      <c r="F46" s="8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L46" s="54"/>
      <c r="S46" s="23"/>
    </row>
    <row r="47" spans="1:19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4">
        <v>0.56999999999999995</v>
      </c>
      <c r="F47" s="8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L47" s="7"/>
      <c r="S47" s="23"/>
    </row>
    <row r="48" spans="1:19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4">
        <v>0.55000000000000004</v>
      </c>
      <c r="F48" s="8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L48" s="56"/>
      <c r="S48" s="23"/>
    </row>
    <row r="49" spans="1:19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4">
        <v>0.56999999999999995</v>
      </c>
      <c r="F49" s="8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L49" s="54"/>
      <c r="S49" s="23"/>
    </row>
    <row r="50" spans="1:19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4">
        <v>0.42</v>
      </c>
      <c r="F50" s="8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L50" s="7"/>
      <c r="S50" s="23"/>
    </row>
    <row r="51" spans="1:19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4">
        <v>0.39</v>
      </c>
      <c r="F51" s="8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L51" s="7"/>
      <c r="S51" s="23"/>
    </row>
    <row r="52" spans="1:19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4">
        <v>0.4</v>
      </c>
      <c r="F52" s="8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L52" s="54"/>
      <c r="S52" s="23"/>
    </row>
    <row r="53" spans="1:19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4">
        <v>0.39</v>
      </c>
      <c r="F53" s="8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L53" s="54"/>
      <c r="S53" s="23"/>
    </row>
    <row r="54" spans="1:19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4">
        <v>0.49890000000000001</v>
      </c>
      <c r="F54" s="8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L54" s="7"/>
      <c r="S54" s="23"/>
    </row>
    <row r="55" spans="1:19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4">
        <v>0.52757735016413798</v>
      </c>
      <c r="F55" s="8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L55" s="54"/>
      <c r="S55" s="23"/>
    </row>
    <row r="56" spans="1:19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4">
        <v>0.56000000000000005</v>
      </c>
      <c r="F56" s="8">
        <f t="shared" si="1"/>
        <v>112.10112989407781</v>
      </c>
      <c r="G56" s="6">
        <f t="shared" si="0"/>
        <v>100.9</v>
      </c>
      <c r="H56" s="6">
        <f t="shared" si="2"/>
        <v>16.143973764800002</v>
      </c>
      <c r="L56" s="54"/>
      <c r="S56" s="23"/>
    </row>
    <row r="57" spans="1:19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4">
        <v>0.52</v>
      </c>
      <c r="F57" s="8">
        <f t="shared" si="1"/>
        <v>108.07669933088042</v>
      </c>
      <c r="G57" s="6">
        <f t="shared" si="0"/>
        <v>96.41</v>
      </c>
      <c r="H57" s="6">
        <f t="shared" si="2"/>
        <v>14.452785375600001</v>
      </c>
      <c r="L57" s="54"/>
      <c r="S57" s="23"/>
    </row>
    <row r="58" spans="1:19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4">
        <v>0.55000000000000004</v>
      </c>
      <c r="F58" s="8">
        <f t="shared" si="1"/>
        <v>99.981754550997479</v>
      </c>
      <c r="G58" s="6">
        <f t="shared" si="0"/>
        <v>92.51</v>
      </c>
      <c r="H58" s="6">
        <f t="shared" si="2"/>
        <v>14.141813026000001</v>
      </c>
      <c r="L58" s="54"/>
      <c r="S58" s="23"/>
    </row>
    <row r="59" spans="1:19" x14ac:dyDescent="0.25">
      <c r="A59" s="6" t="s">
        <v>67</v>
      </c>
      <c r="B59" s="9">
        <v>45200</v>
      </c>
      <c r="C59" s="8">
        <v>24.01190849</v>
      </c>
      <c r="D59" s="6">
        <f t="shared" ref="D59:D63" si="3">C59/C58-1</f>
        <v>-6.6134614761240385E-2</v>
      </c>
      <c r="E59" s="54">
        <v>0.54</v>
      </c>
      <c r="F59" s="8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S59" s="23"/>
    </row>
    <row r="60" spans="1:19" x14ac:dyDescent="0.25">
      <c r="A60" s="6" t="s">
        <v>67</v>
      </c>
      <c r="B60" s="9">
        <v>45231</v>
      </c>
      <c r="C60" s="8">
        <v>25.04585629</v>
      </c>
      <c r="D60" s="8">
        <f t="shared" si="3"/>
        <v>4.3059792620424142E-2</v>
      </c>
      <c r="E60" s="54">
        <v>0.47</v>
      </c>
      <c r="F60" s="8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S60" s="23"/>
    </row>
    <row r="61" spans="1:19" x14ac:dyDescent="0.25">
      <c r="A61" s="6" t="s">
        <v>67</v>
      </c>
      <c r="B61" s="9">
        <v>45261</v>
      </c>
      <c r="C61" s="8">
        <v>25.213367379341996</v>
      </c>
      <c r="D61" s="8">
        <f t="shared" si="3"/>
        <v>6.6881757765606675E-3</v>
      </c>
      <c r="E61" s="54">
        <v>0.52</v>
      </c>
      <c r="F61" s="8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S61" s="23"/>
    </row>
    <row r="62" spans="1:19" x14ac:dyDescent="0.25">
      <c r="A62" s="6" t="s">
        <v>67</v>
      </c>
      <c r="B62" s="9">
        <v>45292</v>
      </c>
      <c r="C62" s="8">
        <v>25.111521341696655</v>
      </c>
      <c r="D62" s="22">
        <f t="shared" si="3"/>
        <v>-4.0393667419761359E-3</v>
      </c>
      <c r="E62" s="7">
        <v>0.46</v>
      </c>
      <c r="F62" s="8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S62" s="23"/>
    </row>
    <row r="63" spans="1:19" x14ac:dyDescent="0.25">
      <c r="A63" s="6" t="s">
        <v>67</v>
      </c>
      <c r="B63" s="9">
        <v>45323</v>
      </c>
      <c r="C63" s="8">
        <v>26.113153749999999</v>
      </c>
      <c r="D63" s="22">
        <f t="shared" si="3"/>
        <v>3.988736463529885E-2</v>
      </c>
      <c r="E63" s="54">
        <v>0.45</v>
      </c>
      <c r="F63" s="8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S63" s="23"/>
    </row>
    <row r="64" spans="1:19" x14ac:dyDescent="0.25">
      <c r="A64" s="6" t="s">
        <v>67</v>
      </c>
      <c r="B64" s="9">
        <v>45352</v>
      </c>
      <c r="C64" s="8">
        <v>26.391843550000001</v>
      </c>
      <c r="D64" s="22">
        <f t="shared" ref="D64:D70" si="4">C64/C63-1</f>
        <v>1.0672391495416544E-2</v>
      </c>
      <c r="E64" s="54">
        <v>0.45</v>
      </c>
      <c r="F64" s="8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S64" s="23"/>
    </row>
    <row r="65" spans="1:19" x14ac:dyDescent="0.25">
      <c r="A65" s="6" t="s">
        <v>67</v>
      </c>
      <c r="B65" s="9">
        <v>45383</v>
      </c>
      <c r="C65" s="8">
        <v>27.10129225</v>
      </c>
      <c r="D65" s="22">
        <f t="shared" si="4"/>
        <v>2.6881361988067676E-2</v>
      </c>
      <c r="E65" s="54">
        <v>0.49</v>
      </c>
      <c r="F65" s="8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S65" s="23"/>
    </row>
    <row r="66" spans="1:19" x14ac:dyDescent="0.25">
      <c r="A66" s="6" t="s">
        <v>67</v>
      </c>
      <c r="B66" s="9">
        <v>45413</v>
      </c>
      <c r="C66" s="8">
        <v>29.473253953315293</v>
      </c>
      <c r="D66" s="22">
        <f t="shared" si="4"/>
        <v>8.7522088667756792E-2</v>
      </c>
      <c r="E66" s="54">
        <v>0.46</v>
      </c>
      <c r="F66" s="8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S66" s="23"/>
    </row>
    <row r="67" spans="1:19" x14ac:dyDescent="0.25">
      <c r="A67" s="6" t="s">
        <v>67</v>
      </c>
      <c r="B67" s="9">
        <v>45444</v>
      </c>
      <c r="C67" s="21">
        <v>32.467090010094402</v>
      </c>
      <c r="D67" s="22">
        <f t="shared" si="4"/>
        <v>0.10157806333570263</v>
      </c>
      <c r="E67" s="54">
        <v>0.457441058570355</v>
      </c>
      <c r="F67" s="8">
        <f t="shared" si="1"/>
        <v>126.247189106764</v>
      </c>
      <c r="G67" s="6">
        <f t="shared" ref="G67:G82" si="5">D67*100+100</f>
        <v>110.15780633357026</v>
      </c>
      <c r="H67" s="6">
        <f t="shared" si="2"/>
        <v>14.85178002291658</v>
      </c>
      <c r="S67" s="23"/>
    </row>
    <row r="68" spans="1:19" x14ac:dyDescent="0.25">
      <c r="A68" s="6" t="s">
        <v>67</v>
      </c>
      <c r="B68" s="9">
        <v>45474</v>
      </c>
      <c r="C68" s="8">
        <v>32.959967079999998</v>
      </c>
      <c r="D68" s="22">
        <f t="shared" si="4"/>
        <v>1.518082063259607E-2</v>
      </c>
      <c r="E68" s="54">
        <v>0.53333600000000003</v>
      </c>
      <c r="F68" s="8">
        <f t="shared" ref="F68:F82" si="6">F67*(1+D68)</f>
        <v>128.16372503996323</v>
      </c>
      <c r="G68" s="6">
        <f t="shared" si="5"/>
        <v>101.51808206325961</v>
      </c>
      <c r="H68" s="6">
        <f t="shared" si="2"/>
        <v>17.57873700257888</v>
      </c>
      <c r="S68" s="23"/>
    </row>
    <row r="69" spans="1:19" x14ac:dyDescent="0.25">
      <c r="A69" s="6" t="s">
        <v>67</v>
      </c>
      <c r="B69" s="9">
        <v>45505</v>
      </c>
      <c r="C69" s="8">
        <v>33.040582059999998</v>
      </c>
      <c r="D69" s="22">
        <f t="shared" si="4"/>
        <v>2.4458452826827681E-3</v>
      </c>
      <c r="E69" s="54">
        <v>0.55216390999999998</v>
      </c>
      <c r="F69" s="8">
        <f t="shared" si="6"/>
        <v>128.47719368226328</v>
      </c>
      <c r="G69" s="6">
        <f t="shared" si="5"/>
        <v>100.24458452826828</v>
      </c>
      <c r="H69" s="6">
        <f t="shared" si="2"/>
        <v>18.243816978925452</v>
      </c>
      <c r="S69" s="23"/>
    </row>
    <row r="70" spans="1:19" x14ac:dyDescent="0.25">
      <c r="A70" s="6" t="s">
        <v>67</v>
      </c>
      <c r="B70" s="9">
        <v>45536</v>
      </c>
      <c r="C70" s="21">
        <v>33.831532809246553</v>
      </c>
      <c r="D70" s="22">
        <f t="shared" si="4"/>
        <v>2.3938765600746148E-2</v>
      </c>
      <c r="E70" s="54">
        <v>0.476359876736004</v>
      </c>
      <c r="F70" s="8">
        <f t="shared" si="6"/>
        <v>131.55277910686465</v>
      </c>
      <c r="G70" s="6">
        <f t="shared" si="5"/>
        <v>102.39387656007462</v>
      </c>
      <c r="H70" s="6">
        <f t="shared" si="2"/>
        <v>16.115984798802764</v>
      </c>
      <c r="S70" s="23"/>
    </row>
    <row r="71" spans="1:19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8">
        <f t="shared" si="6"/>
        <v>133.61420313214919</v>
      </c>
      <c r="G71" s="6">
        <f t="shared" si="5"/>
        <v>101.56699390106382</v>
      </c>
      <c r="H71" s="6">
        <f t="shared" si="2"/>
        <v>17.124713245955906</v>
      </c>
      <c r="S71" s="23"/>
    </row>
    <row r="72" spans="1:19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6">
        <v>0.52536789313264498</v>
      </c>
      <c r="F72" s="8">
        <f t="shared" si="6"/>
        <v>132.23897570863289</v>
      </c>
      <c r="G72" s="6">
        <f t="shared" si="5"/>
        <v>98.970747576770606</v>
      </c>
      <c r="H72" s="6">
        <f t="shared" si="2"/>
        <v>17.866712641443531</v>
      </c>
      <c r="S72" s="23"/>
    </row>
    <row r="73" spans="1:19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4">
        <v>0.55002735955528803</v>
      </c>
      <c r="F73" s="8">
        <f t="shared" si="6"/>
        <v>127.24279968382743</v>
      </c>
      <c r="G73" s="6">
        <f t="shared" si="5"/>
        <v>96.221858194203108</v>
      </c>
      <c r="H73" s="6">
        <f t="shared" si="2"/>
        <v>17.998617875969011</v>
      </c>
      <c r="S73" s="23"/>
    </row>
    <row r="74" spans="1:19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8">
        <f t="shared" si="6"/>
        <v>125.98325755348729</v>
      </c>
      <c r="G74" s="6">
        <f t="shared" si="5"/>
        <v>99.010126990706084</v>
      </c>
      <c r="H74" s="6">
        <f t="shared" si="2"/>
        <v>18.420466143703884</v>
      </c>
      <c r="S74" s="23"/>
    </row>
    <row r="75" spans="1:19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8">
        <f t="shared" si="6"/>
        <v>122.33277577128587</v>
      </c>
      <c r="G75" s="6">
        <f t="shared" si="5"/>
        <v>97.102407214187508</v>
      </c>
      <c r="H75" s="6">
        <f t="shared" si="2"/>
        <v>13.796871590579341</v>
      </c>
      <c r="S75" s="23"/>
    </row>
    <row r="76" spans="1:19" x14ac:dyDescent="0.25">
      <c r="A76" s="6" t="s">
        <v>67</v>
      </c>
      <c r="B76" s="37">
        <v>45717</v>
      </c>
      <c r="C76" s="6">
        <v>31.98</v>
      </c>
      <c r="D76" s="6">
        <v>1.6E-2</v>
      </c>
      <c r="E76" s="54">
        <v>0.4385</v>
      </c>
      <c r="F76" s="8">
        <f t="shared" si="6"/>
        <v>124.29010018362644</v>
      </c>
      <c r="G76" s="6">
        <f t="shared" si="5"/>
        <v>101.6</v>
      </c>
      <c r="H76" s="6">
        <f t="shared" si="2"/>
        <v>14.02323</v>
      </c>
      <c r="S76" s="23"/>
    </row>
    <row r="77" spans="1:19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4">
        <v>0.49070000000000003</v>
      </c>
      <c r="F77" s="8">
        <f t="shared" si="6"/>
        <v>122.20202650054151</v>
      </c>
      <c r="G77" s="6">
        <f t="shared" si="5"/>
        <v>98.32</v>
      </c>
      <c r="H77" s="6">
        <f t="shared" si="2"/>
        <v>15.427608000000001</v>
      </c>
      <c r="S77" s="23"/>
    </row>
    <row r="78" spans="1:19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8">
        <f t="shared" si="6"/>
        <v>121.96984265019047</v>
      </c>
      <c r="G78" s="6">
        <f t="shared" si="5"/>
        <v>99.81</v>
      </c>
      <c r="H78" s="6">
        <f t="shared" si="2"/>
        <v>16.214046</v>
      </c>
      <c r="S78" s="23"/>
    </row>
    <row r="79" spans="1:19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4">
        <v>0.46800000000000003</v>
      </c>
      <c r="F79" s="8">
        <f t="shared" si="6"/>
        <v>124.14090584936386</v>
      </c>
      <c r="G79" s="6">
        <f t="shared" si="5"/>
        <v>101.78</v>
      </c>
      <c r="H79" s="6">
        <f t="shared" si="2"/>
        <v>14.949199594440946</v>
      </c>
    </row>
    <row r="80" spans="1:19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4">
        <v>0.47660000000000002</v>
      </c>
      <c r="F80" s="8">
        <f t="shared" si="6"/>
        <v>124.26256393709623</v>
      </c>
      <c r="G80" s="6">
        <f t="shared" si="5"/>
        <v>100.098</v>
      </c>
      <c r="H80" s="6">
        <f>E80*C80</f>
        <v>15.373590737020002</v>
      </c>
    </row>
    <row r="81" spans="1:8" x14ac:dyDescent="0.25">
      <c r="A81" s="6" t="s">
        <v>67</v>
      </c>
      <c r="B81" s="37">
        <v>45870</v>
      </c>
      <c r="C81" s="6">
        <v>32.01</v>
      </c>
      <c r="D81" s="6">
        <v>-7.6E-3</v>
      </c>
      <c r="E81" s="54">
        <v>0.50629999999999997</v>
      </c>
      <c r="F81" s="8">
        <f t="shared" si="6"/>
        <v>123.31816845117429</v>
      </c>
      <c r="G81" s="6">
        <f t="shared" si="5"/>
        <v>99.24</v>
      </c>
      <c r="H81" s="6">
        <f>E81*C81</f>
        <v>16.206662999999999</v>
      </c>
    </row>
    <row r="82" spans="1:8" x14ac:dyDescent="0.25">
      <c r="A82" s="6" t="s">
        <v>67</v>
      </c>
      <c r="B82" s="37">
        <v>45901</v>
      </c>
      <c r="C82" s="6">
        <v>30.093457170000001</v>
      </c>
      <c r="D82" s="6">
        <v>-5.9900000000000002E-2</v>
      </c>
      <c r="E82" s="6">
        <v>0.52410000000000001</v>
      </c>
      <c r="F82" s="8">
        <f t="shared" si="6"/>
        <v>115.93141016094896</v>
      </c>
      <c r="G82" s="6">
        <f t="shared" si="5"/>
        <v>94.01</v>
      </c>
      <c r="H82" s="6">
        <f>E82*C82</f>
        <v>15.771980902797001</v>
      </c>
    </row>
    <row r="83" spans="1:8" x14ac:dyDescent="0.25">
      <c r="A83" s="6" t="s">
        <v>67</v>
      </c>
      <c r="B83" s="37">
        <v>45931</v>
      </c>
    </row>
    <row r="84" spans="1:8" x14ac:dyDescent="0.25">
      <c r="A84" s="6" t="s">
        <v>67</v>
      </c>
      <c r="B84" s="37">
        <v>45962</v>
      </c>
    </row>
    <row r="85" spans="1:8" x14ac:dyDescent="0.25">
      <c r="A85" s="6" t="s">
        <v>67</v>
      </c>
      <c r="B85" s="37">
        <v>45992</v>
      </c>
    </row>
    <row r="86" spans="1:8" x14ac:dyDescent="0.25">
      <c r="A86" s="6" t="s">
        <v>67</v>
      </c>
      <c r="B86" s="37">
        <v>46023</v>
      </c>
    </row>
    <row r="87" spans="1:8" x14ac:dyDescent="0.25">
      <c r="A87" s="6" t="s">
        <v>67</v>
      </c>
      <c r="B87" s="37">
        <v>46054</v>
      </c>
    </row>
    <row r="88" spans="1:8" x14ac:dyDescent="0.25">
      <c r="A88" s="6" t="s">
        <v>67</v>
      </c>
      <c r="B88" s="37">
        <v>46082</v>
      </c>
    </row>
    <row r="89" spans="1:8" x14ac:dyDescent="0.25">
      <c r="A89" s="6" t="s">
        <v>67</v>
      </c>
      <c r="B89" s="37">
        <v>46113</v>
      </c>
    </row>
    <row r="90" spans="1:8" x14ac:dyDescent="0.25">
      <c r="A90" s="6" t="s">
        <v>67</v>
      </c>
      <c r="B90" s="37">
        <v>46143</v>
      </c>
    </row>
    <row r="91" spans="1:8" x14ac:dyDescent="0.25">
      <c r="A91" s="6" t="s">
        <v>67</v>
      </c>
      <c r="B91" s="37">
        <v>46174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workbookViewId="0">
      <pane ySplit="2" topLeftCell="A30" activePane="bottomLeft" state="frozen"/>
      <selection pane="bottomLeft" activeCell="F48" sqref="F48:I59"/>
    </sheetView>
  </sheetViews>
  <sheetFormatPr defaultRowHeight="15" x14ac:dyDescent="0.25"/>
  <cols>
    <col min="2" max="2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1" t="s">
        <v>0</v>
      </c>
      <c r="B1" s="63" t="s">
        <v>68</v>
      </c>
      <c r="C1" s="63"/>
      <c r="D1" s="63"/>
      <c r="E1" s="63"/>
      <c r="F1" s="63" t="s">
        <v>69</v>
      </c>
      <c r="G1" s="63"/>
      <c r="H1" s="63"/>
      <c r="I1" s="63"/>
      <c r="L1" t="s">
        <v>73</v>
      </c>
      <c r="M1" s="1"/>
      <c r="V1" s="1"/>
    </row>
    <row r="2" spans="1:22" ht="9" customHeight="1" thickBot="1" x14ac:dyDescent="0.3">
      <c r="A2" s="62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1">
        <v>85.423055449103543</v>
      </c>
      <c r="G3" s="21">
        <v>60.98813756342556</v>
      </c>
      <c r="H3" s="21">
        <v>80.996750339330532</v>
      </c>
      <c r="I3" s="21">
        <v>81.189559789725777</v>
      </c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1">
        <v>81.954781901209742</v>
      </c>
      <c r="G4" s="21">
        <v>61.054356949792137</v>
      </c>
      <c r="H4" s="21">
        <v>79.464246163983091</v>
      </c>
      <c r="I4" s="21">
        <v>69.270871987303877</v>
      </c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1">
        <v>88.82291790664307</v>
      </c>
      <c r="G5" s="21">
        <v>60.732424291927195</v>
      </c>
      <c r="H5" s="21">
        <v>80.14655232142475</v>
      </c>
      <c r="I5" s="21">
        <v>70.6480717605764</v>
      </c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1">
        <v>82.043956048183958</v>
      </c>
      <c r="G6" s="21">
        <v>60.541058014521077</v>
      </c>
      <c r="H6" s="21">
        <v>82.691810350530062</v>
      </c>
      <c r="I6" s="21">
        <v>71.916674544139326</v>
      </c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1">
        <v>97.631175520896804</v>
      </c>
      <c r="G7" s="21">
        <v>60.233731405265651</v>
      </c>
      <c r="H7" s="21">
        <v>87.911592771161693</v>
      </c>
      <c r="I7" s="21">
        <v>86.415585396659438</v>
      </c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1">
        <v>121.33715049018105</v>
      </c>
      <c r="G8" s="21">
        <v>66.944497916740701</v>
      </c>
      <c r="H8" s="21">
        <v>97.902775957154844</v>
      </c>
      <c r="I8" s="21">
        <v>94.247536268777935</v>
      </c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1">
        <v>113.77980849729138</v>
      </c>
      <c r="G9" s="21">
        <v>68.485352605313523</v>
      </c>
      <c r="H9" s="21">
        <v>95.377019122408086</v>
      </c>
      <c r="I9" s="21">
        <v>96.042674231193274</v>
      </c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1">
        <v>117.38179091695758</v>
      </c>
      <c r="G10" s="21">
        <v>74.148496345044919</v>
      </c>
      <c r="H10" s="21">
        <v>96.665061912985465</v>
      </c>
      <c r="I10" s="21">
        <v>95.628717199730374</v>
      </c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1">
        <v>118.85959312373109</v>
      </c>
      <c r="G11" s="21">
        <v>68.097785308027795</v>
      </c>
      <c r="H11" s="21">
        <v>98.121790299424191</v>
      </c>
      <c r="I11" s="21">
        <v>93.152860524810961</v>
      </c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1">
        <v>101.53289944632827</v>
      </c>
      <c r="G12" s="21">
        <v>63.57014906666533</v>
      </c>
      <c r="H12" s="21">
        <v>91.44739473668406</v>
      </c>
      <c r="I12" s="21">
        <v>86.512031786534607</v>
      </c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1">
        <v>89.483618942398977</v>
      </c>
      <c r="G13" s="21">
        <v>62.380284505593778</v>
      </c>
      <c r="H13" s="21">
        <v>86.559209322723945</v>
      </c>
      <c r="I13" s="21">
        <v>82.459744146009541</v>
      </c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1">
        <v>95.078166686703426</v>
      </c>
      <c r="G14" s="21">
        <v>60.500571067044724</v>
      </c>
      <c r="H14" s="21">
        <v>86.930497062002956</v>
      </c>
      <c r="I14" s="21">
        <v>83.263504114809109</v>
      </c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93.886740556430482</v>
      </c>
      <c r="G15" s="21">
        <v>59.672282409657335</v>
      </c>
      <c r="H15" s="21">
        <v>87.794791370144267</v>
      </c>
      <c r="I15" s="21">
        <v>82.12932186541137</v>
      </c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104.50734664673671</v>
      </c>
      <c r="G16" s="21">
        <v>67.093281740352623</v>
      </c>
      <c r="H16" s="21">
        <v>92.972683303480665</v>
      </c>
      <c r="I16" s="21">
        <v>83.968587874405614</v>
      </c>
    </row>
    <row r="17" spans="1:9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70.78854247761555</v>
      </c>
      <c r="H17" s="21">
        <v>103.23250470385148</v>
      </c>
      <c r="I17" s="21">
        <v>92.694185658222409</v>
      </c>
    </row>
    <row r="18" spans="1:9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135.44654635010315</v>
      </c>
      <c r="G18" s="21">
        <v>74.701050056190681</v>
      </c>
      <c r="H18" s="21">
        <v>115.31608031873107</v>
      </c>
      <c r="I18" s="21">
        <v>103.46079761187977</v>
      </c>
    </row>
    <row r="19" spans="1:9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129.93611284876314</v>
      </c>
      <c r="G19" s="21">
        <v>77.772735453881765</v>
      </c>
      <c r="H19" s="21">
        <v>114.73984391784288</v>
      </c>
      <c r="I19" s="21">
        <v>112.68435823159481</v>
      </c>
    </row>
    <row r="20" spans="1:9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164.57947959666643</v>
      </c>
      <c r="G20" s="21">
        <v>84.579279282204283</v>
      </c>
      <c r="H20" s="21">
        <v>131.29540786121038</v>
      </c>
      <c r="I20" s="21">
        <v>133.67854318661503</v>
      </c>
    </row>
    <row r="21" spans="1:9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88.81455797262322</v>
      </c>
      <c r="H21" s="21">
        <v>154.23165499743538</v>
      </c>
      <c r="I21" s="21">
        <v>153.28845329589419</v>
      </c>
    </row>
    <row r="22" spans="1:9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154.75763077508265</v>
      </c>
      <c r="G22" s="21">
        <v>94.169701939257422</v>
      </c>
      <c r="H22" s="21">
        <v>134.2178426491827</v>
      </c>
      <c r="I22" s="21">
        <v>146.1534121709339</v>
      </c>
    </row>
    <row r="23" spans="1:9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88.985500003428271</v>
      </c>
      <c r="H23" s="21">
        <v>110.93598581189787</v>
      </c>
      <c r="I23" s="21">
        <v>115.71679766790409</v>
      </c>
    </row>
    <row r="24" spans="1:9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128.42698708905434</v>
      </c>
      <c r="G24" s="21">
        <v>85.55708777473788</v>
      </c>
      <c r="H24" s="21">
        <v>136.10566303649716</v>
      </c>
      <c r="I24" s="21">
        <v>114.24583328158776</v>
      </c>
    </row>
    <row r="25" spans="1:9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115.72068728326614</v>
      </c>
      <c r="G25" s="21">
        <v>82.382397504052221</v>
      </c>
      <c r="H25" s="21">
        <v>115.42108777351967</v>
      </c>
      <c r="I25" s="21">
        <v>106.81962637618216</v>
      </c>
    </row>
    <row r="26" spans="1:9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83.709673875132694</v>
      </c>
      <c r="H26" s="21">
        <v>110.22807507870476</v>
      </c>
      <c r="I26" s="21">
        <v>106.0589939003323</v>
      </c>
    </row>
    <row r="27" spans="1:9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137.69547616771868</v>
      </c>
      <c r="G27" s="21">
        <v>85.457393341117282</v>
      </c>
      <c r="H27" s="21">
        <v>107.04884454160994</v>
      </c>
      <c r="I27" s="21">
        <v>107.0936986749729</v>
      </c>
    </row>
    <row r="28" spans="1:9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140.46903470141692</v>
      </c>
      <c r="G28" s="21">
        <v>92.485610260844354</v>
      </c>
      <c r="H28" s="21">
        <v>117.54961282485627</v>
      </c>
      <c r="I28" s="21">
        <v>101.36343192304315</v>
      </c>
    </row>
    <row r="29" spans="1:9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98.136690230249258</v>
      </c>
      <c r="H29" s="21">
        <v>116.79062756493798</v>
      </c>
      <c r="I29" s="21">
        <v>112.0493361720239</v>
      </c>
    </row>
    <row r="30" spans="1:9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153.41922887177284</v>
      </c>
      <c r="G30" s="21">
        <v>100.31232205965028</v>
      </c>
      <c r="H30" s="21">
        <v>125.95895980265317</v>
      </c>
      <c r="I30" s="21">
        <v>116.59858234972171</v>
      </c>
    </row>
    <row r="31" spans="1:9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103.76765826574992</v>
      </c>
      <c r="H31" s="21">
        <v>121.03764773180755</v>
      </c>
      <c r="I31" s="21">
        <v>116.09427165320611</v>
      </c>
    </row>
    <row r="32" spans="1:9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128.68470362784524</v>
      </c>
      <c r="G32" s="21">
        <v>108.73652366793885</v>
      </c>
      <c r="H32" s="21">
        <v>116.16478005771238</v>
      </c>
      <c r="I32" s="21">
        <v>111.10121892376395</v>
      </c>
    </row>
    <row r="33" spans="1:10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120.57756729929099</v>
      </c>
      <c r="G33" s="21">
        <v>104.00648488838351</v>
      </c>
      <c r="H33" s="21">
        <v>115.56072320141227</v>
      </c>
      <c r="I33" s="21">
        <v>112.10112989407781</v>
      </c>
    </row>
    <row r="34" spans="1:10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114.56074669105637</v>
      </c>
      <c r="G34" s="21">
        <v>102.74800642123407</v>
      </c>
      <c r="H34" s="21">
        <v>107.55236508355441</v>
      </c>
      <c r="I34" s="21">
        <v>108.07669933088042</v>
      </c>
    </row>
    <row r="35" spans="1:10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100.0000757866231</v>
      </c>
      <c r="G35" s="21">
        <v>99.942985845934373</v>
      </c>
      <c r="H35" s="21">
        <v>100.00218905468888</v>
      </c>
      <c r="I35" s="21">
        <v>99.981754550997479</v>
      </c>
    </row>
    <row r="36" spans="1:10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94.424733072918784</v>
      </c>
      <c r="G36" s="21">
        <v>106.38859686424537</v>
      </c>
      <c r="H36" s="21">
        <v>92.336761333015033</v>
      </c>
      <c r="I36" s="21">
        <v>93.369499730614365</v>
      </c>
    </row>
    <row r="37" spans="1:10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99.142928185988723</v>
      </c>
      <c r="G37" s="21">
        <v>104.88335271984883</v>
      </c>
      <c r="H37" s="21">
        <v>98.79944927810439</v>
      </c>
      <c r="I37" s="21">
        <v>97.389971026087366</v>
      </c>
    </row>
    <row r="38" spans="1:10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103.68685048173668</v>
      </c>
      <c r="G38" s="21">
        <v>99.023531054751501</v>
      </c>
      <c r="H38" s="21">
        <v>97.970857306072688</v>
      </c>
      <c r="I38" s="21">
        <v>98.04133227118399</v>
      </c>
    </row>
    <row r="39" spans="1:10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112.71892016262794</v>
      </c>
      <c r="G39" s="21">
        <v>91.660536086053298</v>
      </c>
      <c r="H39" s="21">
        <v>103.85407629279293</v>
      </c>
      <c r="I39" s="21">
        <v>97.645307374268739</v>
      </c>
    </row>
    <row r="40" spans="1:10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126.52197653660799</v>
      </c>
      <c r="G40" s="21">
        <v>94.733264705535206</v>
      </c>
      <c r="H40" s="21">
        <v>108.56997468261619</v>
      </c>
      <c r="I40" s="21">
        <v>101.54012135443203</v>
      </c>
    </row>
    <row r="41" spans="1:10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130.10632638115635</v>
      </c>
      <c r="G41" s="21">
        <v>95.734260074987816</v>
      </c>
      <c r="H41" s="21">
        <v>107.61520381393834</v>
      </c>
      <c r="I41" s="21">
        <v>102.62379728201863</v>
      </c>
    </row>
    <row r="42" spans="1:10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137.85975308648904</v>
      </c>
      <c r="G42" s="21">
        <v>103.28671920929456</v>
      </c>
      <c r="H42" s="21">
        <v>115.9265609146926</v>
      </c>
      <c r="I42" s="21">
        <v>105.38246472534665</v>
      </c>
    </row>
    <row r="43" spans="1:10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150.97205533098918</v>
      </c>
      <c r="G43" s="21">
        <v>100.41847393159486</v>
      </c>
      <c r="H43" s="21">
        <v>118.66847558712345</v>
      </c>
      <c r="I43" s="21">
        <v>114.60575814706519</v>
      </c>
    </row>
    <row r="44" spans="1:10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160.12088900730959</v>
      </c>
      <c r="G44" s="21">
        <v>100.24115914475624</v>
      </c>
      <c r="H44" s="21">
        <v>125.3932476982922</v>
      </c>
      <c r="I44" s="21">
        <v>126.247189106764</v>
      </c>
    </row>
    <row r="45" spans="1:10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151.48777665385265</v>
      </c>
      <c r="G45" s="21">
        <v>106.51824916889545</v>
      </c>
      <c r="H45" s="21">
        <v>118.66229900237438</v>
      </c>
      <c r="I45" s="21">
        <v>128.16372503996323</v>
      </c>
    </row>
    <row r="46" spans="1:10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153.73975776226771</v>
      </c>
      <c r="G46" s="21">
        <v>111.30994801350678</v>
      </c>
      <c r="H46" s="21">
        <v>115.7781474402732</v>
      </c>
      <c r="I46" s="21">
        <v>128.47719368226328</v>
      </c>
    </row>
    <row r="47" spans="1:10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150.37979172813635</v>
      </c>
      <c r="G47" s="21">
        <v>113.19958863524532</v>
      </c>
      <c r="H47" s="21">
        <v>120.53594229611872</v>
      </c>
      <c r="I47" s="21">
        <v>131.55277910686465</v>
      </c>
      <c r="J47" s="23"/>
    </row>
    <row r="48" spans="1:10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157.06730081774629</v>
      </c>
      <c r="G48" s="21">
        <v>117.55222827121412</v>
      </c>
      <c r="H48" s="21">
        <v>123.33979172203696</v>
      </c>
      <c r="I48" s="21">
        <v>133.61420313214919</v>
      </c>
    </row>
    <row r="49" spans="1:9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91.43325915630939</v>
      </c>
      <c r="E49" s="21">
        <v>98.970747576770606</v>
      </c>
      <c r="F49" s="21">
        <v>140.30634279394548</v>
      </c>
      <c r="G49" s="21">
        <v>117.13747509817409</v>
      </c>
      <c r="H49" s="21">
        <v>112.77359140806229</v>
      </c>
      <c r="I49" s="21">
        <v>132.23897570863289</v>
      </c>
    </row>
    <row r="50" spans="1:9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97.896100282291627</v>
      </c>
      <c r="E50" s="21">
        <v>96.221858194203108</v>
      </c>
      <c r="F50" s="21">
        <v>134.70208005053681</v>
      </c>
      <c r="G50" s="21">
        <v>114.18256708911352</v>
      </c>
      <c r="H50" s="21">
        <v>110.40094813677847</v>
      </c>
      <c r="I50" s="21">
        <v>127.24279968382743</v>
      </c>
    </row>
    <row r="51" spans="1:9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137.71776024767101</v>
      </c>
      <c r="G51" s="21">
        <v>110.73368598081332</v>
      </c>
      <c r="H51" s="21">
        <v>110.97655371525495</v>
      </c>
      <c r="I51" s="21">
        <v>125.98325755348729</v>
      </c>
    </row>
    <row r="52" spans="1:9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148.8168379817011</v>
      </c>
      <c r="G52" s="21">
        <v>110.87934857293702</v>
      </c>
      <c r="H52" s="21">
        <v>115.92810715852522</v>
      </c>
      <c r="I52" s="21">
        <v>122.33277577128587</v>
      </c>
    </row>
    <row r="53" spans="1:9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156.7190120785294</v>
      </c>
      <c r="G53" s="21">
        <v>114.09484968155218</v>
      </c>
      <c r="H53" s="21">
        <v>118.82630983748834</v>
      </c>
      <c r="I53" s="21">
        <v>124.29010018362644</v>
      </c>
    </row>
    <row r="54" spans="1:9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151.67265988960077</v>
      </c>
      <c r="G54" s="21">
        <v>117.28950547263564</v>
      </c>
      <c r="H54" s="21">
        <v>123.69818854082536</v>
      </c>
      <c r="I54" s="21">
        <v>122.20202650054151</v>
      </c>
    </row>
    <row r="55" spans="1:9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143.07282007386041</v>
      </c>
      <c r="G55" s="21">
        <v>113.93502561611827</v>
      </c>
      <c r="H55" s="21">
        <v>120.49440545761797</v>
      </c>
      <c r="I55" s="21">
        <v>121.96984265019047</v>
      </c>
    </row>
    <row r="56" spans="1:9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 s="21">
        <v>144.50354827459901</v>
      </c>
      <c r="G56" s="21">
        <v>124.55377000354048</v>
      </c>
      <c r="H56" s="21">
        <v>123.02478797222794</v>
      </c>
      <c r="I56" s="8">
        <v>124.14090584936386</v>
      </c>
    </row>
    <row r="57" spans="1:9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 s="21">
        <v>146.97455895009463</v>
      </c>
      <c r="G57" s="21">
        <v>115.59835394028592</v>
      </c>
      <c r="H57" s="21">
        <v>122.36045411717791</v>
      </c>
      <c r="I57" s="21">
        <v>124.26256393709623</v>
      </c>
    </row>
    <row r="58" spans="1:9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v>136.46587798516288</v>
      </c>
      <c r="G58" s="21">
        <v>118.51143245958112</v>
      </c>
      <c r="H58" s="21">
        <v>121.90772043694435</v>
      </c>
      <c r="I58" s="21">
        <v>123.31816845117429</v>
      </c>
    </row>
    <row r="59" spans="1:9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v>126.73586088482075</v>
      </c>
      <c r="G59" s="21">
        <v>116.63895182671973</v>
      </c>
      <c r="H59" s="21">
        <v>118.2626795958797</v>
      </c>
      <c r="I59" s="21">
        <v>115.93141016094896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2025-10-14T18:08:42Z</dcterms:modified>
</cp:coreProperties>
</file>